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2025 05 02_RENNES_ENSCR FUSION_H GOUBIN\2-MOE\07-DCE\03-FLU\"/>
    </mc:Choice>
  </mc:AlternateContent>
  <xr:revisionPtr revIDLastSave="0" documentId="13_ncr:1_{42ED0782-9FCE-4E50-816D-17FC0FC1ACAA}" xr6:coauthVersionLast="47" xr6:coauthVersionMax="47" xr10:uidLastSave="{00000000-0000-0000-0000-000000000000}"/>
  <bookViews>
    <workbookView xWindow="-120" yWindow="-120" windowWidth="25440" windowHeight="15390" activeTab="2" xr2:uid="{9854459F-2095-47EF-A8C9-B31D3024B04C}"/>
  </bookViews>
  <sheets>
    <sheet name="PG" sheetId="7" r:id="rId1"/>
    <sheet name="FUSION" sheetId="3" r:id="rId2"/>
    <sheet name="RGF" sheetId="2" r:id="rId3"/>
  </sheets>
  <definedNames>
    <definedName name="_Hlk62735756" localSheetId="0">PG!$D$26</definedName>
    <definedName name="_Hlk92095484" localSheetId="0">PG!$D$36</definedName>
    <definedName name="_xlnm.Print_Titles" localSheetId="1">FUSION!$1:$1</definedName>
    <definedName name="Print_Area" localSheetId="1">FUSION!$A$1:$J$81</definedName>
    <definedName name="Print_Area" localSheetId="2">RGF!$A$1:$D$18</definedName>
    <definedName name="Print_Titles" localSheetId="1">FUSION!$1:$1</definedName>
    <definedName name="Print_Titles" localSheetId="2">RGF!$1:$3</definedName>
    <definedName name="_xlnm.Print_Area" localSheetId="1">FUSION!$B$1:$J$81</definedName>
    <definedName name="_xlnm.Print_Area" localSheetId="0">PG!$A$1:$G$61</definedName>
    <definedName name="_xlnm.Print_Area" localSheetId="2">RGF!$A$1:$D$18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3" l="1"/>
  <c r="J63" i="3"/>
  <c r="B11" i="2"/>
  <c r="C76" i="3" l="1"/>
  <c r="A66" i="3"/>
  <c r="C63" i="3"/>
  <c r="A63" i="3"/>
  <c r="A61" i="3"/>
  <c r="A60" i="3"/>
  <c r="A49" i="3"/>
  <c r="C47" i="3"/>
  <c r="J47" i="3"/>
  <c r="A47" i="3"/>
  <c r="A46" i="3"/>
  <c r="A48" i="3"/>
  <c r="A50" i="3"/>
  <c r="A51" i="3"/>
  <c r="A52" i="3"/>
  <c r="A53" i="3"/>
  <c r="A54" i="3"/>
  <c r="A55" i="3"/>
  <c r="A56" i="3"/>
  <c r="A57" i="3"/>
  <c r="A58" i="3"/>
  <c r="A59" i="3"/>
  <c r="A62" i="3"/>
  <c r="A64" i="3"/>
  <c r="A65" i="3"/>
  <c r="A67" i="3"/>
  <c r="A68" i="3"/>
  <c r="A69" i="3"/>
  <c r="A70" i="3"/>
  <c r="A71" i="3"/>
  <c r="A72" i="3"/>
  <c r="A73" i="3"/>
  <c r="A74" i="3"/>
  <c r="A45" i="3"/>
  <c r="A44" i="3"/>
  <c r="A39" i="3"/>
  <c r="C37" i="3"/>
  <c r="J37" i="3"/>
  <c r="A37" i="3"/>
  <c r="A35" i="3"/>
  <c r="A34" i="3"/>
  <c r="A30" i="3"/>
  <c r="A29" i="3" l="1"/>
  <c r="A31" i="3"/>
  <c r="A32" i="3"/>
  <c r="A33" i="3"/>
  <c r="A36" i="3"/>
  <c r="A38" i="3"/>
  <c r="A40" i="3"/>
  <c r="A41" i="3"/>
  <c r="A42" i="3"/>
  <c r="A43" i="3"/>
  <c r="C27" i="3"/>
  <c r="J27" i="3"/>
  <c r="A27" i="3"/>
  <c r="A21" i="3"/>
  <c r="C18" i="3"/>
  <c r="A18" i="3"/>
  <c r="A16" i="3"/>
  <c r="A17" i="3"/>
  <c r="A19" i="3"/>
  <c r="A20" i="3"/>
  <c r="A22" i="3"/>
  <c r="A23" i="3"/>
  <c r="A24" i="3"/>
  <c r="A25" i="3"/>
  <c r="A26" i="3"/>
  <c r="A28" i="3"/>
  <c r="J10" i="3"/>
  <c r="J18" i="3" s="1"/>
  <c r="D11" i="2" l="1"/>
  <c r="J79" i="3"/>
  <c r="A77" i="3"/>
  <c r="B10" i="2"/>
  <c r="B9" i="2"/>
  <c r="B8" i="2"/>
  <c r="B7" i="2"/>
  <c r="B6" i="2"/>
  <c r="B5" i="2"/>
  <c r="A2" i="3" l="1"/>
  <c r="G4" i="3"/>
  <c r="G6" i="3"/>
  <c r="A81" i="3"/>
  <c r="A80" i="3"/>
  <c r="A79" i="3"/>
  <c r="A78" i="3"/>
  <c r="A76" i="3"/>
  <c r="A75" i="3"/>
  <c r="A15" i="3"/>
  <c r="A14" i="3"/>
  <c r="A13" i="3"/>
  <c r="A12" i="3"/>
  <c r="A11" i="3"/>
  <c r="C10" i="3"/>
  <c r="A10" i="3"/>
  <c r="A9" i="3"/>
  <c r="G8" i="3"/>
  <c r="A8" i="3"/>
  <c r="A7" i="3"/>
  <c r="A6" i="3"/>
  <c r="A5" i="3"/>
  <c r="A4" i="3"/>
  <c r="A3" i="3"/>
  <c r="D7" i="2" l="1"/>
  <c r="D5" i="2" l="1"/>
  <c r="D8" i="2"/>
  <c r="D9" i="2" l="1"/>
  <c r="D10" i="2"/>
  <c r="D14" i="2" l="1"/>
  <c r="D15" i="2" l="1"/>
  <c r="D16" i="2" s="1"/>
</calcChain>
</file>

<file path=xl/sharedStrings.xml><?xml version="1.0" encoding="utf-8"?>
<sst xmlns="http://schemas.openxmlformats.org/spreadsheetml/2006/main" count="165" uniqueCount="102">
  <si>
    <t>N°</t>
  </si>
  <si>
    <t>Désignation</t>
  </si>
  <si>
    <t>U</t>
  </si>
  <si>
    <t>Qte</t>
  </si>
  <si>
    <t xml:space="preserve">PRIX
UNITAIRE </t>
  </si>
  <si>
    <t>PRIX 
TOTAL</t>
  </si>
  <si>
    <t>TRAVAUX FIN DE CHANTIER</t>
  </si>
  <si>
    <t>RÉCAPITULATIF GÉNÉRAL</t>
  </si>
  <si>
    <t>GÉNÉRALITÉS</t>
  </si>
  <si>
    <t>MONTANT TOTAL GÉNÉRAL H.T.</t>
  </si>
  <si>
    <t>TVA 20 %</t>
  </si>
  <si>
    <t>MONTANT TOTAL GÉNÉRAL T.T.C.</t>
  </si>
  <si>
    <t>1.</t>
  </si>
  <si>
    <t>2.</t>
  </si>
  <si>
    <t>3.</t>
  </si>
  <si>
    <t>4.</t>
  </si>
  <si>
    <t>5.</t>
  </si>
  <si>
    <t>6.</t>
  </si>
  <si>
    <t>7.</t>
  </si>
  <si>
    <t>Formule 
de mise 
en page</t>
  </si>
  <si>
    <t>Nbr 
heures</t>
  </si>
  <si>
    <t>Coût 
horaire</t>
  </si>
  <si>
    <t>Prix 
unitaire</t>
  </si>
  <si>
    <t>u</t>
  </si>
  <si>
    <t>T1.</t>
  </si>
  <si>
    <t>T2.</t>
  </si>
  <si>
    <t>T3.</t>
  </si>
  <si>
    <t>T4.</t>
  </si>
  <si>
    <t>T5.</t>
  </si>
  <si>
    <t>T6.</t>
  </si>
  <si>
    <t>T7.</t>
  </si>
  <si>
    <t>Maître d’Ouvrage</t>
  </si>
  <si>
    <t>ARCHITECTE :</t>
  </si>
  <si>
    <t xml:space="preserve"> </t>
  </si>
  <si>
    <t>Phase : D.C.E.</t>
  </si>
  <si>
    <t>Hg architecte</t>
  </si>
  <si>
    <t>35000 RENNES</t>
  </si>
  <si>
    <t xml:space="preserve">Gestion des déchets </t>
  </si>
  <si>
    <t>Ens</t>
  </si>
  <si>
    <t>Coordination</t>
  </si>
  <si>
    <t>Documents à fournir</t>
  </si>
  <si>
    <t>Compte prorata</t>
  </si>
  <si>
    <t>Sans objet</t>
  </si>
  <si>
    <t xml:space="preserve">Mise en service </t>
  </si>
  <si>
    <t>T7</t>
  </si>
  <si>
    <t>Garantie</t>
  </si>
  <si>
    <t>DIFFUSION VIDEO</t>
  </si>
  <si>
    <t>Ecran taille 50"</t>
  </si>
  <si>
    <t>Support écran</t>
  </si>
  <si>
    <t xml:space="preserve">Ensemble cordons </t>
  </si>
  <si>
    <t xml:space="preserve">CAPTATION VIDEO </t>
  </si>
  <si>
    <t>Caméra PTZ</t>
  </si>
  <si>
    <t xml:space="preserve">Sélecteur de caméra </t>
  </si>
  <si>
    <t xml:space="preserve">Accessoires </t>
  </si>
  <si>
    <t>DIFFUSION AUDIO</t>
  </si>
  <si>
    <t xml:space="preserve">Enceinte plafond </t>
  </si>
  <si>
    <t xml:space="preserve">Amplficateur audio </t>
  </si>
  <si>
    <t xml:space="preserve">Diffusion audio pour malentendants </t>
  </si>
  <si>
    <t>CAPTATION AUDIO</t>
  </si>
  <si>
    <t>Poste de conférence délégués</t>
  </si>
  <si>
    <t xml:space="preserve">Poste de conférence Président </t>
  </si>
  <si>
    <t>Centrale de conférence</t>
  </si>
  <si>
    <t xml:space="preserve">Système de micro sans fil </t>
  </si>
  <si>
    <t xml:space="preserve">MATRICAGE ET PILOTAGE </t>
  </si>
  <si>
    <t xml:space="preserve">Ensemble émetteur - récepteur </t>
  </si>
  <si>
    <t>Emetteur DTP HDMI</t>
  </si>
  <si>
    <t>Récepteur DTP HDMI</t>
  </si>
  <si>
    <t>Distributeur amplificateur HDMI</t>
  </si>
  <si>
    <r>
      <t>Système de partage et conférence sans fil Clickshare</t>
    </r>
    <r>
      <rPr>
        <sz val="10"/>
        <color theme="1"/>
        <rFont val="Calibri"/>
        <family val="2"/>
        <scheme val="minor"/>
      </rPr>
      <t xml:space="preserve"> </t>
    </r>
  </si>
  <si>
    <t>Matrices 6x4 à processeur numérique ProDSP</t>
  </si>
  <si>
    <r>
      <t>processeur de contrôle</t>
    </r>
    <r>
      <rPr>
        <sz val="10"/>
        <color rgb="FF4F6228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pour un contrôle des équipements centralisé </t>
    </r>
  </si>
  <si>
    <t>Écran tactile TouchLink Pro 10" de table</t>
  </si>
  <si>
    <r>
      <t>switch audiovisuel manageable</t>
    </r>
    <r>
      <rPr>
        <sz val="10"/>
        <color theme="1"/>
        <rFont val="Calibri"/>
        <family val="2"/>
        <scheme val="minor"/>
      </rPr>
      <t xml:space="preserve"> </t>
    </r>
  </si>
  <si>
    <t>Baie audio visuel 42 U</t>
  </si>
  <si>
    <t xml:space="preserve">Essais </t>
  </si>
  <si>
    <t>Formation sur 2 demi-journées</t>
  </si>
  <si>
    <t>Reprise du paramétrage suite retour d'expérience</t>
  </si>
  <si>
    <t xml:space="preserve">Notice simplfiée pour utilisation de la salle </t>
  </si>
  <si>
    <t xml:space="preserve">Plans et schémas de l'installation </t>
  </si>
  <si>
    <t xml:space="preserve">Documentations des équipements </t>
  </si>
  <si>
    <t>TOTAL LOT.06 - AUDIO VIDEO</t>
  </si>
  <si>
    <t>ENSCR – École Nationale de Chimie de Rennes</t>
  </si>
  <si>
    <t>11 allée de Beaulieu 35708 RENNES – cedex 7</t>
  </si>
  <si>
    <t>RÉNOVATION ET RÉAMÉNAGEMENT DES ESPACES DE TRAVAIL :</t>
  </si>
  <si>
    <t>CRÉATION D’UN PLATEAU ADMINISTRATIF</t>
  </si>
  <si>
    <r>
      <rPr>
        <b/>
        <u/>
        <sz val="24"/>
        <rFont val="Calibri"/>
        <family val="2"/>
        <scheme val="minor"/>
      </rPr>
      <t>DÉ</t>
    </r>
    <r>
      <rPr>
        <u/>
        <sz val="24"/>
        <rFont val="Calibri"/>
        <family val="2"/>
        <scheme val="minor"/>
      </rPr>
      <t xml:space="preserve">COMPOSITION du </t>
    </r>
    <r>
      <rPr>
        <b/>
        <u/>
        <sz val="24"/>
        <rFont val="Calibri"/>
        <family val="2"/>
        <scheme val="minor"/>
      </rPr>
      <t>P</t>
    </r>
    <r>
      <rPr>
        <u/>
        <sz val="24"/>
        <rFont val="Calibri"/>
        <family val="2"/>
        <scheme val="minor"/>
      </rPr>
      <t xml:space="preserve">RIX </t>
    </r>
    <r>
      <rPr>
        <b/>
        <u/>
        <sz val="24"/>
        <rFont val="Calibri"/>
        <family val="2"/>
        <scheme val="minor"/>
      </rPr>
      <t>G</t>
    </r>
    <r>
      <rPr>
        <u/>
        <sz val="24"/>
        <rFont val="Calibri"/>
        <family val="2"/>
        <scheme val="minor"/>
      </rPr>
      <t xml:space="preserve">LOBAL et </t>
    </r>
    <r>
      <rPr>
        <b/>
        <u/>
        <sz val="24"/>
        <rFont val="Calibri"/>
        <family val="2"/>
        <scheme val="minor"/>
      </rPr>
      <t>F</t>
    </r>
    <r>
      <rPr>
        <u/>
        <sz val="24"/>
        <rFont val="Calibri"/>
        <family val="2"/>
        <scheme val="minor"/>
      </rPr>
      <t>ORFAITAIRE</t>
    </r>
  </si>
  <si>
    <t>RÉDIGÉ PAR : JUGAN BENOIT</t>
  </si>
  <si>
    <t>Date d'édition : 29/01/2026</t>
  </si>
  <si>
    <t xml:space="preserve">54 Bd Villebois Mareuil, </t>
  </si>
  <si>
    <t>Tél : 02 23 350 772</t>
  </si>
  <si>
    <t>E-Mail : contact@hg-architecte.fr</t>
  </si>
  <si>
    <t>BECB – SAS au capital de 7 623 € – RCS : LAVAL B 329 163 984</t>
  </si>
  <si>
    <t>SIEGE SOCIAL (LAVAL)  :</t>
  </si>
  <si>
    <t>Allée de la Goberie - 53940 SAINT-BERTHEVIN - Tél. 02 43 69 22 73 - Fax 02 43 91 12 51</t>
  </si>
  <si>
    <t>Mail :</t>
  </si>
  <si>
    <t>accueil53@becb-ingenierie.fr</t>
  </si>
  <si>
    <t>AGENCE DE RENNES       :</t>
  </si>
  <si>
    <t>8 rue de la Rigourdière – Immeuble Apollo – 35510 CESSON-SÉVIGNÉ - Tél. 02 99 53 61 51</t>
  </si>
  <si>
    <t>accueil35@becb-ingenierie.fr</t>
  </si>
  <si>
    <t>SIRET : 329 163 984 00043 – N° TVA intracommunautaire : FR 513 29 163 984 – Code APE 7 112 B – www.becb-ingenierie.fr</t>
  </si>
  <si>
    <t>LOT 06</t>
  </si>
  <si>
    <t>AUDIO VIDEO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</si>
</sst>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\ [$€-40C]_-;_-@_-"/>
  </numFmts>
  <fonts count="3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 val="singleAccounting"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sz val="12"/>
      <name val="Calibri"/>
      <family val="2"/>
      <scheme val="minor"/>
    </font>
    <font>
      <sz val="5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4F6228"/>
      <name val="Calibri"/>
      <family val="2"/>
      <scheme val="minor"/>
    </font>
    <font>
      <sz val="20"/>
      <name val="Arial"/>
      <family val="2"/>
    </font>
    <font>
      <i/>
      <sz val="11"/>
      <name val="Calibri"/>
      <family val="2"/>
    </font>
    <font>
      <i/>
      <sz val="10"/>
      <name val="Calibri"/>
      <family val="2"/>
    </font>
    <font>
      <b/>
      <sz val="20"/>
      <name val="Calibri"/>
      <family val="2"/>
    </font>
    <font>
      <u/>
      <sz val="24"/>
      <name val="Calibri"/>
      <family val="2"/>
      <scheme val="minor"/>
    </font>
    <font>
      <b/>
      <u/>
      <sz val="24"/>
      <name val="Calibri"/>
      <family val="2"/>
      <scheme val="minor"/>
    </font>
    <font>
      <sz val="6"/>
      <name val="Calibri"/>
      <family val="2"/>
    </font>
    <font>
      <sz val="10"/>
      <name val="Calibri"/>
      <family val="2"/>
    </font>
    <font>
      <b/>
      <sz val="12"/>
      <name val="Calibri"/>
      <family val="2"/>
      <scheme val="minor"/>
    </font>
    <font>
      <b/>
      <sz val="7"/>
      <color rgb="FF76923C"/>
      <name val="Arial"/>
      <family val="2"/>
    </font>
    <font>
      <b/>
      <sz val="3"/>
      <color rgb="FF76923C"/>
      <name val="Arial"/>
      <family val="2"/>
    </font>
    <font>
      <sz val="3"/>
      <name val="Calibri"/>
      <family val="2"/>
      <scheme val="minor"/>
    </font>
    <font>
      <sz val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49" fontId="5" fillId="2" borderId="0" xfId="1" applyNumberFormat="1" applyFill="1" applyAlignment="1">
      <alignment vertical="center" wrapText="1"/>
    </xf>
    <xf numFmtId="0" fontId="5" fillId="2" borderId="0" xfId="1" applyFill="1" applyAlignment="1">
      <alignment horizontal="center" vertical="center"/>
    </xf>
    <xf numFmtId="0" fontId="5" fillId="2" borderId="0" xfId="1" applyFill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" xfId="2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vertical="center" wrapText="1"/>
    </xf>
    <xf numFmtId="164" fontId="8" fillId="4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1" applyFont="1"/>
    <xf numFmtId="0" fontId="0" fillId="0" borderId="0" xfId="0" applyAlignment="1">
      <alignment horizontal="center" vertical="center"/>
    </xf>
    <xf numFmtId="164" fontId="0" fillId="0" borderId="0" xfId="2" applyNumberFormat="1" applyFont="1" applyAlignment="1">
      <alignment horizontal="left" vertical="center"/>
    </xf>
    <xf numFmtId="10" fontId="0" fillId="0" borderId="0" xfId="0" applyNumberFormat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wrapText="1"/>
    </xf>
    <xf numFmtId="164" fontId="1" fillId="4" borderId="0" xfId="0" applyNumberFormat="1" applyFont="1" applyFill="1" applyAlignment="1">
      <alignment vertical="center"/>
    </xf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/>
    </xf>
    <xf numFmtId="0" fontId="24" fillId="0" borderId="0" xfId="1" applyFont="1"/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5" fillId="0" borderId="0" xfId="1" applyAlignment="1">
      <alignment vertical="center"/>
    </xf>
    <xf numFmtId="0" fontId="30" fillId="0" borderId="0" xfId="1" applyFont="1" applyAlignment="1">
      <alignment vertical="center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29" fillId="0" borderId="0" xfId="1" applyFont="1" applyAlignment="1">
      <alignment horizontal="right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right" vertical="center" wrapText="1"/>
    </xf>
  </cellXfs>
  <cellStyles count="3">
    <cellStyle name="Monétaire" xfId="2" builtinId="4"/>
    <cellStyle name="Normal" xfId="0" builtinId="0"/>
    <cellStyle name="Normal 2" xfId="1" xr:uid="{63A37937-769D-4D3F-B20E-09B68FD12069}"/>
  </cellStyles>
  <dxfs count="20"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</dxfs>
  <tableStyles count="1" defaultTableStyle="TableStyleMedium2" defaultPivotStyle="PivotStyleLight16">
    <tableStyle name="BECB" pivot="0" count="4" xr9:uid="{BFB1BAB8-5D18-4A3D-A776-24E6AF035999}">
      <tableStyleElement type="wholeTable" dxfId="19"/>
      <tableStyleElement type="headerRow" dxfId="18"/>
      <tableStyleElement type="firstColumnStripe" dxfId="17"/>
      <tableStyleElement type="second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4905375</xdr:colOff>
      <xdr:row>0</xdr:row>
      <xdr:rowOff>114300</xdr:rowOff>
    </xdr:from>
    <xdr:to>
      <xdr:col>3</xdr:col>
      <xdr:colOff>6096000</xdr:colOff>
      <xdr:row>6</xdr:row>
      <xdr:rowOff>38100</xdr:rowOff>
    </xdr:to>
    <xdr:pic>
      <xdr:nvPicPr>
        <xdr:cNvPr id="2" name="Image 3" descr="OPQIBI_RGE_BECB">
          <a:extLst>
            <a:ext uri="{FF2B5EF4-FFF2-40B4-BE49-F238E27FC236}">
              <a16:creationId xmlns:a16="http://schemas.microsoft.com/office/drawing/2014/main" id="{9D1B5A93-0AC5-4DD8-9DBC-28F2387B4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11430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</xdr:colOff>
      <xdr:row>0</xdr:row>
      <xdr:rowOff>3</xdr:rowOff>
    </xdr:from>
    <xdr:to>
      <xdr:col>2</xdr:col>
      <xdr:colOff>197797</xdr:colOff>
      <xdr:row>11</xdr:row>
      <xdr:rowOff>97474</xdr:rowOff>
    </xdr:to>
    <xdr:pic>
      <xdr:nvPicPr>
        <xdr:cNvPr id="3" name="Image 573063004">
          <a:extLst>
            <a:ext uri="{FF2B5EF4-FFF2-40B4-BE49-F238E27FC236}">
              <a16:creationId xmlns:a16="http://schemas.microsoft.com/office/drawing/2014/main" id="{AC594E55-CE41-427A-8FD5-7CDDFDD71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72" t="22597" r="57477" b="1724"/>
        <a:stretch>
          <a:fillRect/>
        </a:stretch>
      </xdr:blipFill>
      <xdr:spPr bwMode="auto">
        <a:xfrm>
          <a:off x="2" y="3"/>
          <a:ext cx="1493195" cy="1878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2041</xdr:colOff>
      <xdr:row>2</xdr:row>
      <xdr:rowOff>18477</xdr:rowOff>
    </xdr:from>
    <xdr:to>
      <xdr:col>6</xdr:col>
      <xdr:colOff>357836</xdr:colOff>
      <xdr:row>8</xdr:row>
      <xdr:rowOff>125744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DF27AC-E1D9-4C63-899C-7F4735E2C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416" y="342327"/>
          <a:ext cx="2584645" cy="1078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14654</xdr:rowOff>
    </xdr:from>
    <xdr:to>
      <xdr:col>1</xdr:col>
      <xdr:colOff>838835</xdr:colOff>
      <xdr:row>58</xdr:row>
      <xdr:rowOff>7083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613F895-1112-47C8-8B86-5AE714570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0" y="9892079"/>
          <a:ext cx="838835" cy="55440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468925</xdr:colOff>
      <xdr:row>54</xdr:row>
      <xdr:rowOff>14654</xdr:rowOff>
    </xdr:from>
    <xdr:to>
      <xdr:col>6</xdr:col>
      <xdr:colOff>24523</xdr:colOff>
      <xdr:row>59</xdr:row>
      <xdr:rowOff>34484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D4DBDF2-44F0-4871-BC79-8B28138F6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107725" y="9892079"/>
          <a:ext cx="670023" cy="7437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104185</xdr:colOff>
      <xdr:row>13</xdr:row>
      <xdr:rowOff>18585</xdr:rowOff>
    </xdr:from>
    <xdr:to>
      <xdr:col>3</xdr:col>
      <xdr:colOff>2054288</xdr:colOff>
      <xdr:row>18</xdr:row>
      <xdr:rowOff>148683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358D06D-C3C9-47A1-8179-C8473E2065C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852"/>
        <a:stretch>
          <a:fillRect/>
        </a:stretch>
      </xdr:blipFill>
      <xdr:spPr bwMode="auto">
        <a:xfrm>
          <a:off x="2447335" y="2161710"/>
          <a:ext cx="1950103" cy="93972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589359</xdr:colOff>
      <xdr:row>41</xdr:row>
      <xdr:rowOff>65484</xdr:rowOff>
    </xdr:from>
    <xdr:to>
      <xdr:col>3</xdr:col>
      <xdr:colOff>1575514</xdr:colOff>
      <xdr:row>47</xdr:row>
      <xdr:rowOff>71357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4645318-7E58-4F97-9646-4F15A1860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2509" y="7837884"/>
          <a:ext cx="986155" cy="9774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1E829C-678A-43BB-84A4-7A37B62F7531}" name="Tableau32" displayName="Tableau32" ref="A1:J81" totalsRowShown="0" headerRowDxfId="15" headerRowBorderDxfId="14" tableBorderDxfId="13">
  <autoFilter ref="A1:J81" xr:uid="{A56AC19C-0C75-4456-B179-7C436ACFF003}"/>
  <tableColumns count="10">
    <tableColumn id="7" xr3:uid="{DA96C5B8-7CE9-4B82-A701-6558CC215666}" name="Formule _x000a_de mise _x000a_en page" dataDxfId="12">
      <calculatedColumnFormula>LEN(B2)</calculatedColumnFormula>
    </tableColumn>
    <tableColumn id="1" xr3:uid="{C321BC44-5F8B-4924-A61B-D67953B583F4}" name="N°" dataDxfId="11"/>
    <tableColumn id="2" xr3:uid="{F21E65BF-BBB1-465A-875F-218E38C0E38C}" name="Désignation" dataDxfId="10"/>
    <tableColumn id="3" xr3:uid="{E5DBF458-9AF9-470D-B5D7-88BED884E5AE}" name="U" dataDxfId="9"/>
    <tableColumn id="4" xr3:uid="{7C52521E-87B6-46E4-82C5-8AE15F1F9673}" name="Qte" dataDxfId="8"/>
    <tableColumn id="8" xr3:uid="{D027954D-BD00-4699-A69B-03D65E79D2AE}" name="Nbr _x000a_heures" dataDxfId="7"/>
    <tableColumn id="10" xr3:uid="{977153E2-4241-4455-AEEA-D162A35EF53E}" name="Coût _x000a_horaire" dataDxfId="6"/>
    <tableColumn id="9" xr3:uid="{237627E3-7B55-49DF-BEE5-4C510C05EC62}" name="Prix _x000a_unitaire" dataDxfId="5"/>
    <tableColumn id="5" xr3:uid="{9FE82084-D352-4D7A-AF18-7BAAD9DFBE0D}" name="PRIX_x000a_UNITAIRE " dataDxfId="4"/>
    <tableColumn id="6" xr3:uid="{CFD83BB9-4AC7-4F84-87E0-12007269F7B9}" name="PRIX _x000a_TOTAL" dataDxfId="3"/>
  </tableColumns>
  <tableStyleInfo name="BECB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ccueil35@becb-ingenierie.fr" TargetMode="External"/><Relationship Id="rId1" Type="http://schemas.openxmlformats.org/officeDocument/2006/relationships/hyperlink" Target="mailto:accueil53@becb-ingenierie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772D4-E713-4EAF-BE77-EC412F7BCD1B}">
  <dimension ref="B2:G63"/>
  <sheetViews>
    <sheetView view="pageBreakPreview" topLeftCell="A10" zoomScale="70" zoomScaleNormal="85" zoomScaleSheetLayoutView="70" workbookViewId="0">
      <selection activeCell="E35" sqref="E35"/>
    </sheetView>
  </sheetViews>
  <sheetFormatPr baseColWidth="10" defaultRowHeight="12.75" x14ac:dyDescent="0.2"/>
  <cols>
    <col min="1" max="1" width="5.7109375" style="42" customWidth="1"/>
    <col min="2" max="2" width="13.7109375" style="42" customWidth="1"/>
    <col min="3" max="3" width="15.7109375" style="42" customWidth="1"/>
    <col min="4" max="4" width="32.7109375" style="42" customWidth="1"/>
    <col min="5" max="6" width="16.7109375" style="42" customWidth="1"/>
    <col min="7" max="7" width="5.7109375" style="42" customWidth="1"/>
    <col min="8" max="16384" width="11.42578125" style="42"/>
  </cols>
  <sheetData>
    <row r="2" spans="4:5" x14ac:dyDescent="0.2">
      <c r="D2" s="41"/>
      <c r="E2" s="41"/>
    </row>
    <row r="3" spans="4:5" x14ac:dyDescent="0.2">
      <c r="D3" s="41"/>
      <c r="E3" s="41"/>
    </row>
    <row r="4" spans="4:5" x14ac:dyDescent="0.2">
      <c r="D4" s="41"/>
      <c r="E4" s="41"/>
    </row>
    <row r="5" spans="4:5" x14ac:dyDescent="0.2">
      <c r="D5" s="41"/>
      <c r="E5" s="41"/>
    </row>
    <row r="6" spans="4:5" x14ac:dyDescent="0.2">
      <c r="D6" s="41"/>
      <c r="E6" s="41"/>
    </row>
    <row r="7" spans="4:5" x14ac:dyDescent="0.2">
      <c r="D7" s="41"/>
      <c r="E7" s="41"/>
    </row>
    <row r="13" spans="4:5" ht="15.75" x14ac:dyDescent="0.25">
      <c r="D13" s="43" t="s">
        <v>31</v>
      </c>
      <c r="E13" s="43"/>
    </row>
    <row r="14" spans="4:5" x14ac:dyDescent="0.2">
      <c r="D14" s="44"/>
      <c r="E14" s="44"/>
    </row>
    <row r="15" spans="4:5" x14ac:dyDescent="0.2">
      <c r="D15" s="44"/>
      <c r="E15" s="44"/>
    </row>
    <row r="16" spans="4:5" x14ac:dyDescent="0.2">
      <c r="D16" s="44"/>
      <c r="E16" s="44"/>
    </row>
    <row r="17" spans="4:5" x14ac:dyDescent="0.2">
      <c r="D17" s="44"/>
      <c r="E17" s="44"/>
    </row>
    <row r="18" spans="4:5" x14ac:dyDescent="0.2">
      <c r="D18" s="44"/>
      <c r="E18" s="44"/>
    </row>
    <row r="19" spans="4:5" x14ac:dyDescent="0.2">
      <c r="D19" s="44"/>
      <c r="E19" s="44"/>
    </row>
    <row r="20" spans="4:5" ht="26.25" x14ac:dyDescent="0.2">
      <c r="D20" s="67" t="s">
        <v>81</v>
      </c>
      <c r="E20" s="68"/>
    </row>
    <row r="21" spans="4:5" ht="15" x14ac:dyDescent="0.2">
      <c r="D21" s="69" t="s">
        <v>82</v>
      </c>
      <c r="E21" s="70"/>
    </row>
    <row r="22" spans="4:5" x14ac:dyDescent="0.2">
      <c r="D22" s="41"/>
      <c r="E22" s="41"/>
    </row>
    <row r="23" spans="4:5" x14ac:dyDescent="0.2">
      <c r="D23" s="41"/>
      <c r="E23" s="41"/>
    </row>
    <row r="24" spans="4:5" x14ac:dyDescent="0.2">
      <c r="D24" s="41"/>
      <c r="E24" s="41"/>
    </row>
    <row r="25" spans="4:5" ht="26.25" x14ac:dyDescent="0.2">
      <c r="D25" s="71" t="s">
        <v>83</v>
      </c>
      <c r="E25" s="71"/>
    </row>
    <row r="26" spans="4:5" ht="26.25" x14ac:dyDescent="0.2">
      <c r="D26" s="71" t="s">
        <v>84</v>
      </c>
      <c r="E26" s="70"/>
    </row>
    <row r="27" spans="4:5" x14ac:dyDescent="0.2">
      <c r="D27" s="41"/>
      <c r="E27" s="41"/>
    </row>
    <row r="28" spans="4:5" x14ac:dyDescent="0.2">
      <c r="D28" s="41"/>
      <c r="E28" s="41"/>
    </row>
    <row r="29" spans="4:5" x14ac:dyDescent="0.2">
      <c r="D29" s="41"/>
      <c r="E29" s="41"/>
    </row>
    <row r="30" spans="4:5" s="73" customFormat="1" ht="31.5" x14ac:dyDescent="0.5">
      <c r="D30" s="72" t="s">
        <v>85</v>
      </c>
      <c r="E30" s="72"/>
    </row>
    <row r="31" spans="4:5" x14ac:dyDescent="0.2">
      <c r="D31" s="41"/>
      <c r="E31" s="41"/>
    </row>
    <row r="32" spans="4:5" x14ac:dyDescent="0.2">
      <c r="D32" s="41"/>
      <c r="E32" s="41"/>
    </row>
    <row r="33" spans="2:6" ht="21" x14ac:dyDescent="0.35">
      <c r="D33" s="59" t="s">
        <v>100</v>
      </c>
      <c r="E33" s="59"/>
    </row>
    <row r="34" spans="2:6" ht="26.25" x14ac:dyDescent="0.4">
      <c r="D34" s="58" t="s">
        <v>101</v>
      </c>
      <c r="E34" s="59"/>
    </row>
    <row r="35" spans="2:6" x14ac:dyDescent="0.2">
      <c r="D35" s="41"/>
      <c r="E35" s="41"/>
    </row>
    <row r="36" spans="2:6" x14ac:dyDescent="0.2">
      <c r="D36" s="74" t="s">
        <v>86</v>
      </c>
      <c r="E36" s="41"/>
    </row>
    <row r="37" spans="2:6" x14ac:dyDescent="0.2">
      <c r="D37" s="41"/>
      <c r="E37" s="41"/>
    </row>
    <row r="38" spans="2:6" s="45" customFormat="1" ht="15.75" x14ac:dyDescent="0.25">
      <c r="D38" s="75" t="s">
        <v>87</v>
      </c>
      <c r="E38" s="76"/>
    </row>
    <row r="39" spans="2:6" x14ac:dyDescent="0.2">
      <c r="D39" s="75" t="s">
        <v>34</v>
      </c>
      <c r="E39" s="41"/>
    </row>
    <row r="40" spans="2:6" x14ac:dyDescent="0.2">
      <c r="D40" s="41"/>
      <c r="E40" s="41"/>
    </row>
    <row r="41" spans="2:6" x14ac:dyDescent="0.2">
      <c r="D41" s="41"/>
      <c r="E41" s="41"/>
    </row>
    <row r="42" spans="2:6" x14ac:dyDescent="0.2">
      <c r="B42" s="84" t="s">
        <v>32</v>
      </c>
      <c r="C42" s="85"/>
      <c r="D42" s="90" t="s">
        <v>33</v>
      </c>
      <c r="E42" s="93"/>
      <c r="F42" s="94"/>
    </row>
    <row r="43" spans="2:6" x14ac:dyDescent="0.2">
      <c r="B43" s="86"/>
      <c r="C43" s="87"/>
      <c r="D43" s="91"/>
      <c r="E43" s="95" t="s">
        <v>35</v>
      </c>
      <c r="F43" s="96"/>
    </row>
    <row r="44" spans="2:6" x14ac:dyDescent="0.2">
      <c r="B44" s="86"/>
      <c r="C44" s="87"/>
      <c r="D44" s="91"/>
      <c r="E44" s="97" t="s">
        <v>88</v>
      </c>
      <c r="F44" s="98"/>
    </row>
    <row r="45" spans="2:6" x14ac:dyDescent="0.2">
      <c r="B45" s="86"/>
      <c r="C45" s="87"/>
      <c r="D45" s="91"/>
      <c r="E45" s="97" t="s">
        <v>36</v>
      </c>
      <c r="F45" s="98"/>
    </row>
    <row r="46" spans="2:6" x14ac:dyDescent="0.2">
      <c r="B46" s="86"/>
      <c r="C46" s="87"/>
      <c r="D46" s="91"/>
      <c r="E46" s="97" t="s">
        <v>89</v>
      </c>
      <c r="F46" s="98"/>
    </row>
    <row r="47" spans="2:6" x14ac:dyDescent="0.2">
      <c r="B47" s="86"/>
      <c r="C47" s="87"/>
      <c r="D47" s="91"/>
      <c r="E47" s="97" t="s">
        <v>90</v>
      </c>
      <c r="F47" s="98"/>
    </row>
    <row r="48" spans="2:6" x14ac:dyDescent="0.2">
      <c r="B48" s="88"/>
      <c r="C48" s="89"/>
      <c r="D48" s="92"/>
      <c r="E48" s="99"/>
      <c r="F48" s="100"/>
    </row>
    <row r="49" spans="2:7" x14ac:dyDescent="0.2">
      <c r="D49" s="41"/>
      <c r="E49" s="41"/>
    </row>
    <row r="50" spans="2:7" x14ac:dyDescent="0.2">
      <c r="D50" s="41"/>
      <c r="E50" s="41"/>
    </row>
    <row r="54" spans="2:7" s="77" customFormat="1" x14ac:dyDescent="0.25">
      <c r="C54" s="78" t="s">
        <v>91</v>
      </c>
      <c r="F54" s="79"/>
      <c r="G54" s="79"/>
    </row>
    <row r="55" spans="2:7" s="81" customFormat="1" ht="6" x14ac:dyDescent="0.25">
      <c r="B55" s="80"/>
      <c r="C55" s="80"/>
      <c r="F55" s="82"/>
      <c r="G55" s="82"/>
    </row>
    <row r="56" spans="2:7" s="77" customFormat="1" x14ac:dyDescent="0.25">
      <c r="C56" s="78" t="s">
        <v>92</v>
      </c>
      <c r="D56" s="78" t="s">
        <v>93</v>
      </c>
      <c r="F56" s="78"/>
    </row>
    <row r="57" spans="2:7" s="77" customFormat="1" x14ac:dyDescent="0.25">
      <c r="B57" s="78" t="s">
        <v>33</v>
      </c>
      <c r="C57" s="83" t="s">
        <v>94</v>
      </c>
      <c r="D57" s="78" t="s">
        <v>95</v>
      </c>
    </row>
    <row r="58" spans="2:7" s="77" customFormat="1" x14ac:dyDescent="0.25">
      <c r="C58" s="78" t="s">
        <v>96</v>
      </c>
      <c r="D58" s="78" t="s">
        <v>97</v>
      </c>
      <c r="F58" s="78"/>
    </row>
    <row r="59" spans="2:7" s="77" customFormat="1" x14ac:dyDescent="0.25">
      <c r="B59" s="78" t="s">
        <v>33</v>
      </c>
      <c r="C59" s="83" t="s">
        <v>94</v>
      </c>
      <c r="D59" s="78" t="s">
        <v>98</v>
      </c>
    </row>
    <row r="60" spans="2:7" s="81" customFormat="1" ht="6" x14ac:dyDescent="0.25">
      <c r="B60" s="80"/>
      <c r="C60" s="80"/>
      <c r="F60" s="82"/>
      <c r="G60" s="82"/>
    </row>
    <row r="61" spans="2:7" s="77" customFormat="1" x14ac:dyDescent="0.25">
      <c r="C61" s="78" t="s">
        <v>99</v>
      </c>
      <c r="F61" s="79"/>
      <c r="G61" s="79"/>
    </row>
    <row r="62" spans="2:7" s="77" customFormat="1" x14ac:dyDescent="0.25"/>
    <row r="63" spans="2:7" s="77" customFormat="1" x14ac:dyDescent="0.25"/>
  </sheetData>
  <mergeCells count="9">
    <mergeCell ref="B42:C48"/>
    <mergeCell ref="D42:D48"/>
    <mergeCell ref="E42:F42"/>
    <mergeCell ref="E43:F43"/>
    <mergeCell ref="E44:F44"/>
    <mergeCell ref="E45:F45"/>
    <mergeCell ref="E46:F46"/>
    <mergeCell ref="E47:F47"/>
    <mergeCell ref="E48:F48"/>
  </mergeCells>
  <hyperlinks>
    <hyperlink ref="D57" r:id="rId1" display="mailto:accueil53@becb-ingenierie.fr" xr:uid="{DEA577FE-AC91-46DC-8A4A-62B7CDCB976E}"/>
    <hyperlink ref="D59" r:id="rId2" display="mailto:accueil35@becb-ingenierie.fr" xr:uid="{28FC7B22-A3D2-47D6-88EF-31A0A37F3131}"/>
  </hyperlinks>
  <pageMargins left="0" right="0" top="0" bottom="0" header="0" footer="0"/>
  <pageSetup paperSize="9" scale="94" orientation="portrait" horizontalDpi="300" verticalDpi="30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E9EF7-2D82-48F1-AE3D-6E4AEF36EB4D}">
  <sheetPr>
    <pageSetUpPr fitToPage="1"/>
  </sheetPr>
  <dimension ref="A1:N81"/>
  <sheetViews>
    <sheetView view="pageBreakPreview" topLeftCell="B34" zoomScale="115" zoomScaleNormal="115" zoomScaleSheetLayoutView="115" zoomScalePageLayoutView="70" workbookViewId="0">
      <selection activeCell="M68" sqref="M68"/>
    </sheetView>
  </sheetViews>
  <sheetFormatPr baseColWidth="10" defaultColWidth="11.5703125" defaultRowHeight="12.75" outlineLevelCol="1" x14ac:dyDescent="0.25"/>
  <cols>
    <col min="1" max="1" width="11.5703125" style="1" hidden="1" customWidth="1" outlineLevel="1"/>
    <col min="2" max="2" width="6.5703125" style="3" customWidth="1" collapsed="1"/>
    <col min="3" max="3" width="57.7109375" style="3" customWidth="1"/>
    <col min="4" max="4" width="4.7109375" style="1" customWidth="1"/>
    <col min="5" max="5" width="6.140625" style="1" customWidth="1"/>
    <col min="6" max="6" width="9.28515625" style="1" hidden="1" customWidth="1" outlineLevel="1"/>
    <col min="7" max="7" width="10.7109375" style="1" hidden="1" customWidth="1" outlineLevel="1"/>
    <col min="8" max="8" width="11.7109375" style="1" hidden="1" customWidth="1" outlineLevel="1"/>
    <col min="9" max="9" width="13.28515625" style="3" customWidth="1" collapsed="1"/>
    <col min="10" max="10" width="13.28515625" style="3" customWidth="1"/>
    <col min="11" max="12" width="11.5703125" style="3"/>
    <col min="13" max="13" width="11.85546875" style="3" bestFit="1" customWidth="1"/>
    <col min="14" max="16384" width="11.5703125" style="3"/>
  </cols>
  <sheetData>
    <row r="1" spans="1:14" ht="43.15" customHeight="1" x14ac:dyDescent="0.25">
      <c r="A1" s="21" t="s">
        <v>19</v>
      </c>
      <c r="B1" s="19" t="s">
        <v>0</v>
      </c>
      <c r="C1" s="20" t="s">
        <v>1</v>
      </c>
      <c r="D1" s="20" t="s">
        <v>2</v>
      </c>
      <c r="E1" s="20" t="s">
        <v>3</v>
      </c>
      <c r="F1" s="25" t="s">
        <v>20</v>
      </c>
      <c r="G1" s="21" t="s">
        <v>21</v>
      </c>
      <c r="H1" s="21" t="s">
        <v>22</v>
      </c>
      <c r="I1" s="21" t="s">
        <v>4</v>
      </c>
      <c r="J1" s="21" t="s">
        <v>5</v>
      </c>
      <c r="L1" s="1"/>
      <c r="M1" s="1"/>
      <c r="N1" s="1"/>
    </row>
    <row r="2" spans="1:14" x14ac:dyDescent="0.25">
      <c r="A2" s="1">
        <f t="shared" ref="A2:A8" si="0">LEN(B2)</f>
        <v>0</v>
      </c>
      <c r="B2" s="18"/>
      <c r="C2" s="5"/>
      <c r="D2" s="60"/>
      <c r="E2" s="2"/>
      <c r="F2" s="2"/>
      <c r="G2" s="2"/>
      <c r="H2" s="2"/>
      <c r="I2" s="4"/>
      <c r="J2" s="4"/>
    </row>
    <row r="3" spans="1:14" x14ac:dyDescent="0.25">
      <c r="A3" s="1">
        <f t="shared" si="0"/>
        <v>2</v>
      </c>
      <c r="B3" s="18" t="s">
        <v>12</v>
      </c>
      <c r="C3" s="5" t="s">
        <v>8</v>
      </c>
      <c r="D3" s="60"/>
      <c r="E3" s="2"/>
      <c r="F3" s="2"/>
      <c r="G3" s="2"/>
      <c r="H3" s="2"/>
      <c r="I3" s="4"/>
      <c r="J3" s="4"/>
    </row>
    <row r="4" spans="1:14" x14ac:dyDescent="0.25">
      <c r="A4" s="1">
        <f t="shared" si="0"/>
        <v>0</v>
      </c>
      <c r="B4" s="18"/>
      <c r="C4" s="5" t="s">
        <v>37</v>
      </c>
      <c r="D4" s="2" t="s">
        <v>38</v>
      </c>
      <c r="E4" s="2"/>
      <c r="F4" s="33"/>
      <c r="G4" s="34" t="e">
        <f>Tableau32[[#This Row],[Nbr 
heures]]*#REF!</f>
        <v>#REF!</v>
      </c>
      <c r="H4" s="35"/>
      <c r="I4" s="4"/>
      <c r="J4" s="4"/>
    </row>
    <row r="5" spans="1:14" x14ac:dyDescent="0.25">
      <c r="A5" s="1">
        <f t="shared" si="0"/>
        <v>0</v>
      </c>
      <c r="B5" s="18"/>
      <c r="C5" s="5" t="s">
        <v>39</v>
      </c>
      <c r="D5" s="2" t="s">
        <v>38</v>
      </c>
      <c r="E5" s="2"/>
      <c r="F5" s="33"/>
      <c r="G5" s="33"/>
      <c r="H5" s="33"/>
      <c r="I5" s="4"/>
      <c r="J5" s="4"/>
    </row>
    <row r="6" spans="1:14" x14ac:dyDescent="0.25">
      <c r="A6" s="1">
        <f t="shared" si="0"/>
        <v>0</v>
      </c>
      <c r="B6" s="18"/>
      <c r="C6" s="5" t="s">
        <v>40</v>
      </c>
      <c r="D6" s="2" t="s">
        <v>38</v>
      </c>
      <c r="E6" s="2"/>
      <c r="F6" s="40"/>
      <c r="G6" s="34" t="e">
        <f>Tableau32[[#This Row],[Nbr 
heures]]*#REF!</f>
        <v>#REF!</v>
      </c>
      <c r="H6" s="35"/>
      <c r="I6" s="4"/>
      <c r="J6" s="4"/>
    </row>
    <row r="7" spans="1:14" x14ac:dyDescent="0.25">
      <c r="A7" s="1">
        <f>LEN(B7)</f>
        <v>0</v>
      </c>
      <c r="B7" s="18"/>
      <c r="C7" s="5" t="s">
        <v>45</v>
      </c>
      <c r="D7" s="2" t="s">
        <v>38</v>
      </c>
      <c r="E7" s="2"/>
      <c r="F7" s="40"/>
      <c r="G7" s="33"/>
      <c r="H7" s="33"/>
      <c r="I7" s="4"/>
      <c r="J7" s="4"/>
    </row>
    <row r="8" spans="1:14" x14ac:dyDescent="0.25">
      <c r="A8" s="1">
        <f t="shared" si="0"/>
        <v>0</v>
      </c>
      <c r="B8" s="18"/>
      <c r="C8" s="5" t="s">
        <v>41</v>
      </c>
      <c r="D8" s="2" t="s">
        <v>38</v>
      </c>
      <c r="E8" s="2"/>
      <c r="F8" s="40"/>
      <c r="G8" s="34" t="e">
        <f>Tableau32[[#This Row],[Nbr 
heures]]*#REF!</f>
        <v>#REF!</v>
      </c>
      <c r="H8" s="35"/>
      <c r="I8" s="4"/>
      <c r="J8" s="4"/>
    </row>
    <row r="9" spans="1:14" x14ac:dyDescent="0.25">
      <c r="A9" s="1">
        <f>LEN(B9)</f>
        <v>0</v>
      </c>
      <c r="B9" s="18"/>
      <c r="C9" s="5"/>
      <c r="D9" s="60"/>
      <c r="E9" s="2"/>
      <c r="F9" s="33"/>
      <c r="G9" s="33"/>
      <c r="H9" s="33"/>
      <c r="I9" s="4"/>
      <c r="J9" s="4"/>
    </row>
    <row r="10" spans="1:14" ht="15" x14ac:dyDescent="0.25">
      <c r="A10" s="1">
        <f>LEN(B10)</f>
        <v>3</v>
      </c>
      <c r="B10" s="28" t="s">
        <v>24</v>
      </c>
      <c r="C10" s="29" t="str">
        <f>CONCATENATE("TOTAL ",B3," ",C3)</f>
        <v>TOTAL 1. GÉNÉRALITÉS</v>
      </c>
      <c r="D10" s="61"/>
      <c r="E10" s="30"/>
      <c r="F10" s="30"/>
      <c r="G10" s="30"/>
      <c r="H10" s="30"/>
      <c r="I10" s="31"/>
      <c r="J10" s="38">
        <f>SUBTOTAL(109,J2:J9)</f>
        <v>0</v>
      </c>
    </row>
    <row r="11" spans="1:14" x14ac:dyDescent="0.25">
      <c r="A11" s="1">
        <f>LEN(B11)</f>
        <v>0</v>
      </c>
      <c r="B11" s="18"/>
      <c r="C11" s="5"/>
      <c r="D11" s="60"/>
      <c r="E11" s="2"/>
      <c r="F11" s="2"/>
      <c r="G11" s="2"/>
      <c r="H11" s="2"/>
      <c r="I11" s="4"/>
      <c r="J11" s="4"/>
    </row>
    <row r="12" spans="1:14" x14ac:dyDescent="0.25">
      <c r="A12" s="1">
        <f>LEN(B12)</f>
        <v>0</v>
      </c>
      <c r="B12" s="18"/>
      <c r="C12" s="5"/>
      <c r="D12" s="60"/>
      <c r="E12" s="2"/>
      <c r="F12" s="2"/>
      <c r="G12" s="2"/>
      <c r="H12" s="2"/>
      <c r="I12" s="4"/>
      <c r="J12" s="4"/>
    </row>
    <row r="13" spans="1:14" x14ac:dyDescent="0.25">
      <c r="A13" s="1">
        <f t="shared" ref="A13:A14" si="1">LEN(B13)</f>
        <v>2</v>
      </c>
      <c r="B13" s="18" t="s">
        <v>13</v>
      </c>
      <c r="C13" s="5" t="s">
        <v>46</v>
      </c>
      <c r="D13" s="60"/>
      <c r="E13" s="2"/>
      <c r="F13" s="2"/>
      <c r="G13" s="2"/>
      <c r="H13" s="2"/>
      <c r="I13" s="4"/>
      <c r="J13" s="4"/>
    </row>
    <row r="14" spans="1:14" x14ac:dyDescent="0.25">
      <c r="A14" s="1">
        <f t="shared" si="1"/>
        <v>0</v>
      </c>
      <c r="B14" s="18"/>
      <c r="C14" s="5" t="s">
        <v>47</v>
      </c>
      <c r="D14" s="2" t="s">
        <v>23</v>
      </c>
      <c r="E14" s="2"/>
      <c r="F14" s="33"/>
      <c r="G14" s="33"/>
      <c r="H14" s="33"/>
      <c r="I14" s="4"/>
      <c r="J14" s="4"/>
    </row>
    <row r="15" spans="1:14" x14ac:dyDescent="0.25">
      <c r="A15" s="1">
        <f>LEN(B15)</f>
        <v>0</v>
      </c>
      <c r="B15" s="18"/>
      <c r="C15" s="5" t="s">
        <v>48</v>
      </c>
      <c r="D15" s="2" t="s">
        <v>23</v>
      </c>
      <c r="E15" s="2"/>
      <c r="F15" s="33"/>
      <c r="G15" s="33"/>
      <c r="H15" s="33"/>
      <c r="I15" s="4"/>
      <c r="J15" s="4"/>
    </row>
    <row r="16" spans="1:14" x14ac:dyDescent="0.25">
      <c r="A16" s="1">
        <f t="shared" ref="A16:A30" si="2">LEN(B16)</f>
        <v>0</v>
      </c>
      <c r="B16" s="18"/>
      <c r="C16" s="65" t="s">
        <v>49</v>
      </c>
      <c r="D16" s="2" t="s">
        <v>38</v>
      </c>
      <c r="E16" s="66"/>
      <c r="F16" s="2"/>
      <c r="G16" s="2"/>
      <c r="H16" s="2"/>
      <c r="I16" s="4"/>
      <c r="J16" s="4"/>
    </row>
    <row r="17" spans="1:10" x14ac:dyDescent="0.25">
      <c r="A17" s="1">
        <f t="shared" si="2"/>
        <v>0</v>
      </c>
      <c r="B17" s="18"/>
      <c r="C17" s="65"/>
      <c r="D17" s="60"/>
      <c r="E17" s="66"/>
      <c r="F17" s="2"/>
      <c r="G17" s="2"/>
      <c r="H17" s="2"/>
      <c r="I17" s="4"/>
      <c r="J17" s="4"/>
    </row>
    <row r="18" spans="1:10" ht="15" x14ac:dyDescent="0.25">
      <c r="A18" s="1">
        <f>LEN(B18)</f>
        <v>3</v>
      </c>
      <c r="B18" s="28" t="s">
        <v>25</v>
      </c>
      <c r="C18" s="29" t="str">
        <f>CONCATENATE("TOTAL ",B13," ",C13)</f>
        <v>TOTAL 2. DIFFUSION VIDEO</v>
      </c>
      <c r="D18" s="61"/>
      <c r="E18" s="30"/>
      <c r="F18" s="30"/>
      <c r="G18" s="30"/>
      <c r="H18" s="30"/>
      <c r="I18" s="31"/>
      <c r="J18" s="38">
        <f>SUBTOTAL(109,J10:J17)</f>
        <v>0</v>
      </c>
    </row>
    <row r="19" spans="1:10" x14ac:dyDescent="0.25">
      <c r="A19" s="1">
        <f t="shared" si="2"/>
        <v>0</v>
      </c>
      <c r="B19" s="18"/>
      <c r="C19" s="65"/>
      <c r="D19" s="60"/>
      <c r="E19" s="66"/>
      <c r="F19" s="2"/>
      <c r="G19" s="2"/>
      <c r="H19" s="2"/>
      <c r="I19" s="4"/>
      <c r="J19" s="4"/>
    </row>
    <row r="20" spans="1:10" x14ac:dyDescent="0.25">
      <c r="A20" s="1">
        <f t="shared" si="2"/>
        <v>0</v>
      </c>
      <c r="B20" s="18"/>
      <c r="C20" s="65"/>
      <c r="D20" s="60"/>
      <c r="E20" s="66"/>
      <c r="F20" s="2"/>
      <c r="G20" s="2"/>
      <c r="H20" s="2"/>
      <c r="I20" s="4"/>
      <c r="J20" s="4"/>
    </row>
    <row r="21" spans="1:10" x14ac:dyDescent="0.25">
      <c r="A21" s="1">
        <f t="shared" si="2"/>
        <v>2</v>
      </c>
      <c r="B21" s="18" t="s">
        <v>14</v>
      </c>
      <c r="C21" s="5" t="s">
        <v>50</v>
      </c>
      <c r="D21" s="60"/>
      <c r="E21" s="2"/>
      <c r="F21" s="2"/>
      <c r="G21" s="2"/>
      <c r="H21" s="2"/>
      <c r="I21" s="4"/>
      <c r="J21" s="4"/>
    </row>
    <row r="22" spans="1:10" x14ac:dyDescent="0.25">
      <c r="A22" s="1">
        <f t="shared" si="2"/>
        <v>0</v>
      </c>
      <c r="B22" s="18"/>
      <c r="C22" s="65" t="s">
        <v>51</v>
      </c>
      <c r="D22" s="2" t="s">
        <v>23</v>
      </c>
      <c r="E22" s="66"/>
      <c r="F22" s="2"/>
      <c r="G22" s="2"/>
      <c r="H22" s="2"/>
      <c r="I22" s="4"/>
      <c r="J22" s="4"/>
    </row>
    <row r="23" spans="1:10" x14ac:dyDescent="0.25">
      <c r="A23" s="1">
        <f t="shared" si="2"/>
        <v>0</v>
      </c>
      <c r="B23" s="18"/>
      <c r="C23" s="65" t="s">
        <v>52</v>
      </c>
      <c r="D23" s="2" t="s">
        <v>23</v>
      </c>
      <c r="E23" s="66"/>
      <c r="F23" s="2"/>
      <c r="G23" s="2"/>
      <c r="H23" s="2"/>
      <c r="I23" s="4"/>
      <c r="J23" s="4"/>
    </row>
    <row r="24" spans="1:10" x14ac:dyDescent="0.25">
      <c r="A24" s="1">
        <f t="shared" si="2"/>
        <v>0</v>
      </c>
      <c r="B24" s="18"/>
      <c r="C24" s="65" t="s">
        <v>49</v>
      </c>
      <c r="D24" s="2" t="s">
        <v>38</v>
      </c>
      <c r="E24" s="66"/>
      <c r="F24" s="2"/>
      <c r="G24" s="2"/>
      <c r="H24" s="2"/>
      <c r="I24" s="4"/>
      <c r="J24" s="4"/>
    </row>
    <row r="25" spans="1:10" x14ac:dyDescent="0.25">
      <c r="A25" s="1">
        <f t="shared" si="2"/>
        <v>0</v>
      </c>
      <c r="B25" s="18"/>
      <c r="C25" s="65" t="s">
        <v>53</v>
      </c>
      <c r="D25" s="2" t="s">
        <v>38</v>
      </c>
      <c r="E25" s="66"/>
      <c r="F25" s="2"/>
      <c r="G25" s="2"/>
      <c r="H25" s="2"/>
      <c r="I25" s="4"/>
      <c r="J25" s="4"/>
    </row>
    <row r="26" spans="1:10" x14ac:dyDescent="0.25">
      <c r="A26" s="1">
        <f t="shared" si="2"/>
        <v>0</v>
      </c>
      <c r="B26" s="18"/>
      <c r="C26" s="65"/>
      <c r="D26" s="60"/>
      <c r="E26" s="66"/>
      <c r="F26" s="2"/>
      <c r="G26" s="2"/>
      <c r="H26" s="2"/>
      <c r="I26" s="4"/>
      <c r="J26" s="4"/>
    </row>
    <row r="27" spans="1:10" ht="15" x14ac:dyDescent="0.25">
      <c r="A27" s="1">
        <f>LEN(B27)</f>
        <v>3</v>
      </c>
      <c r="B27" s="28" t="s">
        <v>26</v>
      </c>
      <c r="C27" s="29" t="str">
        <f>CONCATENATE("TOTAL ",B21," ",C21)</f>
        <v xml:space="preserve">TOTAL 3. CAPTATION VIDEO </v>
      </c>
      <c r="D27" s="61"/>
      <c r="E27" s="30"/>
      <c r="F27" s="30"/>
      <c r="G27" s="30"/>
      <c r="H27" s="30"/>
      <c r="I27" s="31"/>
      <c r="J27" s="38">
        <f>SUBTOTAL(109,J19:J26)</f>
        <v>0</v>
      </c>
    </row>
    <row r="28" spans="1:10" x14ac:dyDescent="0.25">
      <c r="A28" s="1">
        <f t="shared" si="2"/>
        <v>0</v>
      </c>
      <c r="B28" s="18"/>
      <c r="C28" s="65"/>
      <c r="D28" s="60"/>
      <c r="E28" s="66"/>
      <c r="F28" s="2"/>
      <c r="G28" s="2"/>
      <c r="H28" s="2"/>
      <c r="I28" s="4"/>
      <c r="J28" s="4"/>
    </row>
    <row r="29" spans="1:10" x14ac:dyDescent="0.25">
      <c r="A29" s="1">
        <f t="shared" ref="A29:A45" si="3">LEN(B29)</f>
        <v>0</v>
      </c>
      <c r="B29" s="18"/>
      <c r="C29" s="65"/>
      <c r="D29" s="60"/>
      <c r="E29" s="66"/>
      <c r="F29" s="2"/>
      <c r="G29" s="2"/>
      <c r="H29" s="2"/>
      <c r="I29" s="4"/>
      <c r="J29" s="4"/>
    </row>
    <row r="30" spans="1:10" x14ac:dyDescent="0.25">
      <c r="A30" s="1">
        <f t="shared" si="2"/>
        <v>2</v>
      </c>
      <c r="B30" s="18" t="s">
        <v>15</v>
      </c>
      <c r="C30" s="5" t="s">
        <v>54</v>
      </c>
      <c r="D30" s="60"/>
      <c r="E30" s="2"/>
      <c r="F30" s="2"/>
      <c r="G30" s="2"/>
      <c r="H30" s="2"/>
      <c r="I30" s="4"/>
      <c r="J30" s="4"/>
    </row>
    <row r="31" spans="1:10" x14ac:dyDescent="0.25">
      <c r="A31" s="1">
        <f t="shared" si="3"/>
        <v>0</v>
      </c>
      <c r="B31" s="18"/>
      <c r="C31" s="65" t="s">
        <v>55</v>
      </c>
      <c r="D31" s="60" t="s">
        <v>23</v>
      </c>
      <c r="E31" s="66"/>
      <c r="F31" s="2"/>
      <c r="G31" s="2"/>
      <c r="H31" s="2"/>
      <c r="I31" s="4"/>
      <c r="J31" s="4"/>
    </row>
    <row r="32" spans="1:10" x14ac:dyDescent="0.25">
      <c r="A32" s="1">
        <f t="shared" si="3"/>
        <v>0</v>
      </c>
      <c r="B32" s="18"/>
      <c r="C32" s="65" t="s">
        <v>56</v>
      </c>
      <c r="D32" s="60" t="s">
        <v>23</v>
      </c>
      <c r="E32" s="66"/>
      <c r="F32" s="2"/>
      <c r="G32" s="2"/>
      <c r="H32" s="2"/>
      <c r="I32" s="4"/>
      <c r="J32" s="4"/>
    </row>
    <row r="33" spans="1:10" x14ac:dyDescent="0.25">
      <c r="A33" s="1">
        <f t="shared" si="3"/>
        <v>0</v>
      </c>
      <c r="B33" s="18"/>
      <c r="C33" s="65" t="s">
        <v>57</v>
      </c>
      <c r="D33" s="60" t="s">
        <v>38</v>
      </c>
      <c r="E33" s="66"/>
      <c r="F33" s="2"/>
      <c r="G33" s="2"/>
      <c r="H33" s="2"/>
      <c r="I33" s="4"/>
      <c r="J33" s="4"/>
    </row>
    <row r="34" spans="1:10" x14ac:dyDescent="0.25">
      <c r="A34" s="1">
        <f t="shared" si="3"/>
        <v>0</v>
      </c>
      <c r="B34" s="18"/>
      <c r="C34" s="65" t="s">
        <v>49</v>
      </c>
      <c r="D34" s="2" t="s">
        <v>38</v>
      </c>
      <c r="E34" s="66"/>
      <c r="F34" s="2"/>
      <c r="G34" s="2"/>
      <c r="H34" s="2"/>
      <c r="I34" s="4"/>
      <c r="J34" s="4"/>
    </row>
    <row r="35" spans="1:10" x14ac:dyDescent="0.25">
      <c r="A35" s="1">
        <f t="shared" si="3"/>
        <v>0</v>
      </c>
      <c r="B35" s="18"/>
      <c r="C35" s="65" t="s">
        <v>53</v>
      </c>
      <c r="D35" s="2" t="s">
        <v>38</v>
      </c>
      <c r="E35" s="66"/>
      <c r="F35" s="2"/>
      <c r="G35" s="2"/>
      <c r="H35" s="2"/>
      <c r="I35" s="4"/>
      <c r="J35" s="4"/>
    </row>
    <row r="36" spans="1:10" x14ac:dyDescent="0.25">
      <c r="A36" s="1">
        <f t="shared" si="3"/>
        <v>0</v>
      </c>
      <c r="B36" s="18"/>
      <c r="C36" s="65"/>
      <c r="D36" s="60"/>
      <c r="E36" s="66"/>
      <c r="F36" s="2"/>
      <c r="G36" s="2"/>
      <c r="H36" s="2"/>
      <c r="I36" s="4"/>
      <c r="J36" s="4"/>
    </row>
    <row r="37" spans="1:10" ht="15" x14ac:dyDescent="0.25">
      <c r="A37" s="1">
        <f>LEN(B37)</f>
        <v>3</v>
      </c>
      <c r="B37" s="28" t="s">
        <v>27</v>
      </c>
      <c r="C37" s="29" t="str">
        <f>CONCATENATE("TOTAL ",B30," ",C30)</f>
        <v>TOTAL 4. DIFFUSION AUDIO</v>
      </c>
      <c r="D37" s="61"/>
      <c r="E37" s="30"/>
      <c r="F37" s="30"/>
      <c r="G37" s="30"/>
      <c r="H37" s="30"/>
      <c r="I37" s="31"/>
      <c r="J37" s="38">
        <f>SUBTOTAL(109,J29:J36)</f>
        <v>0</v>
      </c>
    </row>
    <row r="38" spans="1:10" x14ac:dyDescent="0.25">
      <c r="A38" s="1">
        <f t="shared" si="3"/>
        <v>0</v>
      </c>
      <c r="B38" s="18"/>
      <c r="C38" s="65"/>
      <c r="D38" s="60"/>
      <c r="E38" s="66"/>
      <c r="F38" s="2"/>
      <c r="G38" s="2"/>
      <c r="H38" s="2"/>
      <c r="I38" s="4"/>
      <c r="J38" s="4"/>
    </row>
    <row r="39" spans="1:10" x14ac:dyDescent="0.25">
      <c r="A39" s="1">
        <f t="shared" si="3"/>
        <v>2</v>
      </c>
      <c r="B39" s="18" t="s">
        <v>16</v>
      </c>
      <c r="C39" s="5" t="s">
        <v>58</v>
      </c>
      <c r="D39" s="60"/>
      <c r="E39" s="2"/>
      <c r="F39" s="2"/>
      <c r="G39" s="2"/>
      <c r="H39" s="2"/>
      <c r="I39" s="4"/>
      <c r="J39" s="4"/>
    </row>
    <row r="40" spans="1:10" x14ac:dyDescent="0.25">
      <c r="A40" s="1">
        <f t="shared" si="3"/>
        <v>0</v>
      </c>
      <c r="B40" s="18"/>
      <c r="C40" s="65" t="s">
        <v>59</v>
      </c>
      <c r="D40" s="60" t="s">
        <v>23</v>
      </c>
      <c r="E40" s="66"/>
      <c r="F40" s="2"/>
      <c r="G40" s="2"/>
      <c r="H40" s="2"/>
      <c r="I40" s="4"/>
      <c r="J40" s="4"/>
    </row>
    <row r="41" spans="1:10" x14ac:dyDescent="0.25">
      <c r="A41" s="1">
        <f t="shared" si="3"/>
        <v>0</v>
      </c>
      <c r="B41" s="18"/>
      <c r="C41" s="65" t="s">
        <v>60</v>
      </c>
      <c r="D41" s="60" t="s">
        <v>23</v>
      </c>
      <c r="E41" s="66"/>
      <c r="F41" s="2"/>
      <c r="G41" s="2"/>
      <c r="H41" s="2"/>
      <c r="I41" s="4"/>
      <c r="J41" s="4"/>
    </row>
    <row r="42" spans="1:10" x14ac:dyDescent="0.25">
      <c r="A42" s="1">
        <f t="shared" si="3"/>
        <v>0</v>
      </c>
      <c r="B42" s="18"/>
      <c r="C42" s="65" t="s">
        <v>61</v>
      </c>
      <c r="D42" s="60" t="s">
        <v>23</v>
      </c>
      <c r="E42" s="66"/>
      <c r="F42" s="2"/>
      <c r="G42" s="2"/>
      <c r="H42" s="2"/>
      <c r="I42" s="4"/>
      <c r="J42" s="4"/>
    </row>
    <row r="43" spans="1:10" x14ac:dyDescent="0.25">
      <c r="A43" s="1">
        <f t="shared" si="3"/>
        <v>0</v>
      </c>
      <c r="B43" s="18"/>
      <c r="C43" s="65" t="s">
        <v>62</v>
      </c>
      <c r="D43" s="60" t="s">
        <v>23</v>
      </c>
      <c r="E43" s="66"/>
      <c r="F43" s="2"/>
      <c r="G43" s="2"/>
      <c r="H43" s="2"/>
      <c r="I43" s="4"/>
      <c r="J43" s="4"/>
    </row>
    <row r="44" spans="1:10" x14ac:dyDescent="0.25">
      <c r="A44" s="1">
        <f t="shared" si="3"/>
        <v>0</v>
      </c>
      <c r="B44" s="18"/>
      <c r="C44" s="65" t="s">
        <v>49</v>
      </c>
      <c r="D44" s="2" t="s">
        <v>38</v>
      </c>
      <c r="E44" s="66"/>
      <c r="F44" s="2"/>
      <c r="G44" s="2"/>
      <c r="H44" s="2"/>
      <c r="I44" s="4"/>
      <c r="J44" s="4"/>
    </row>
    <row r="45" spans="1:10" x14ac:dyDescent="0.25">
      <c r="A45" s="1">
        <f t="shared" si="3"/>
        <v>0</v>
      </c>
      <c r="B45" s="18"/>
      <c r="C45" s="65" t="s">
        <v>53</v>
      </c>
      <c r="D45" s="2" t="s">
        <v>38</v>
      </c>
      <c r="E45" s="66"/>
      <c r="F45" s="2"/>
      <c r="G45" s="2"/>
      <c r="H45" s="2"/>
      <c r="I45" s="4"/>
      <c r="J45" s="4"/>
    </row>
    <row r="46" spans="1:10" x14ac:dyDescent="0.25">
      <c r="A46" s="1">
        <f t="shared" ref="A46:A74" si="4">LEN(B46)</f>
        <v>0</v>
      </c>
      <c r="B46" s="18"/>
      <c r="C46" s="65"/>
      <c r="D46" s="60"/>
      <c r="E46" s="66"/>
      <c r="F46" s="2"/>
      <c r="G46" s="2"/>
      <c r="H46" s="2"/>
      <c r="I46" s="4"/>
      <c r="J46" s="4"/>
    </row>
    <row r="47" spans="1:10" ht="15" x14ac:dyDescent="0.25">
      <c r="A47" s="1">
        <f>LEN(B47)</f>
        <v>3</v>
      </c>
      <c r="B47" s="28" t="s">
        <v>28</v>
      </c>
      <c r="C47" s="29" t="str">
        <f>CONCATENATE("TOTAL ",B39," ",C39)</f>
        <v>TOTAL 5. CAPTATION AUDIO</v>
      </c>
      <c r="D47" s="61"/>
      <c r="E47" s="30"/>
      <c r="F47" s="30"/>
      <c r="G47" s="30"/>
      <c r="H47" s="30"/>
      <c r="I47" s="31"/>
      <c r="J47" s="38">
        <f>SUBTOTAL(109,J39:J46)</f>
        <v>0</v>
      </c>
    </row>
    <row r="48" spans="1:10" x14ac:dyDescent="0.25">
      <c r="A48" s="1">
        <f t="shared" si="4"/>
        <v>0</v>
      </c>
      <c r="B48" s="18"/>
      <c r="C48" s="65"/>
      <c r="D48" s="60"/>
      <c r="E48" s="66"/>
      <c r="F48" s="2"/>
      <c r="G48" s="2"/>
      <c r="H48" s="2"/>
      <c r="I48" s="4"/>
      <c r="J48" s="4"/>
    </row>
    <row r="49" spans="1:10" x14ac:dyDescent="0.25">
      <c r="A49" s="1">
        <f t="shared" si="4"/>
        <v>2</v>
      </c>
      <c r="B49" s="18" t="s">
        <v>17</v>
      </c>
      <c r="C49" s="5" t="s">
        <v>63</v>
      </c>
      <c r="D49" s="60"/>
      <c r="E49" s="2"/>
      <c r="F49" s="2"/>
      <c r="G49" s="2"/>
      <c r="H49" s="2"/>
      <c r="I49" s="4"/>
      <c r="J49" s="4"/>
    </row>
    <row r="50" spans="1:10" x14ac:dyDescent="0.25">
      <c r="A50" s="1">
        <f t="shared" si="4"/>
        <v>0</v>
      </c>
      <c r="B50" s="18"/>
      <c r="C50" s="65" t="s">
        <v>64</v>
      </c>
      <c r="D50" s="2" t="s">
        <v>23</v>
      </c>
      <c r="E50" s="66"/>
      <c r="F50" s="2"/>
      <c r="G50" s="2"/>
      <c r="H50" s="2"/>
      <c r="I50" s="4"/>
      <c r="J50" s="4"/>
    </row>
    <row r="51" spans="1:10" x14ac:dyDescent="0.25">
      <c r="A51" s="1">
        <f t="shared" si="4"/>
        <v>0</v>
      </c>
      <c r="B51" s="18"/>
      <c r="C51" s="65" t="s">
        <v>65</v>
      </c>
      <c r="D51" s="2" t="s">
        <v>23</v>
      </c>
      <c r="E51" s="66"/>
      <c r="F51" s="2"/>
      <c r="G51" s="2"/>
      <c r="H51" s="2"/>
      <c r="I51" s="4"/>
      <c r="J51" s="4"/>
    </row>
    <row r="52" spans="1:10" x14ac:dyDescent="0.25">
      <c r="A52" s="1">
        <f t="shared" si="4"/>
        <v>0</v>
      </c>
      <c r="B52" s="18"/>
      <c r="C52" s="65" t="s">
        <v>66</v>
      </c>
      <c r="D52" s="2" t="s">
        <v>23</v>
      </c>
      <c r="E52" s="66"/>
      <c r="F52" s="2"/>
      <c r="G52" s="2"/>
      <c r="H52" s="2"/>
      <c r="I52" s="4"/>
      <c r="J52" s="4"/>
    </row>
    <row r="53" spans="1:10" x14ac:dyDescent="0.25">
      <c r="A53" s="1">
        <f t="shared" si="4"/>
        <v>0</v>
      </c>
      <c r="B53" s="18"/>
      <c r="C53" s="65" t="s">
        <v>67</v>
      </c>
      <c r="D53" s="2" t="s">
        <v>23</v>
      </c>
      <c r="E53" s="66"/>
      <c r="F53" s="2"/>
      <c r="G53" s="2"/>
      <c r="H53" s="2"/>
      <c r="I53" s="4"/>
      <c r="J53" s="4"/>
    </row>
    <row r="54" spans="1:10" x14ac:dyDescent="0.25">
      <c r="A54" s="1">
        <f t="shared" si="4"/>
        <v>0</v>
      </c>
      <c r="B54" s="18"/>
      <c r="C54" s="65" t="s">
        <v>68</v>
      </c>
      <c r="D54" s="2" t="s">
        <v>23</v>
      </c>
      <c r="E54" s="66"/>
      <c r="F54" s="2"/>
      <c r="G54" s="2"/>
      <c r="H54" s="2"/>
      <c r="I54" s="4"/>
      <c r="J54" s="4"/>
    </row>
    <row r="55" spans="1:10" x14ac:dyDescent="0.25">
      <c r="A55" s="1">
        <f t="shared" si="4"/>
        <v>0</v>
      </c>
      <c r="B55" s="18"/>
      <c r="C55" s="65" t="s">
        <v>69</v>
      </c>
      <c r="D55" s="2" t="s">
        <v>23</v>
      </c>
      <c r="E55" s="66"/>
      <c r="F55" s="2"/>
      <c r="G55" s="2"/>
      <c r="H55" s="2"/>
      <c r="I55" s="4"/>
      <c r="J55" s="4"/>
    </row>
    <row r="56" spans="1:10" x14ac:dyDescent="0.25">
      <c r="A56" s="1">
        <f t="shared" si="4"/>
        <v>0</v>
      </c>
      <c r="B56" s="18"/>
      <c r="C56" s="65" t="s">
        <v>70</v>
      </c>
      <c r="D56" s="2" t="s">
        <v>23</v>
      </c>
      <c r="E56" s="66"/>
      <c r="F56" s="2"/>
      <c r="G56" s="2"/>
      <c r="H56" s="2"/>
      <c r="I56" s="4"/>
      <c r="J56" s="4"/>
    </row>
    <row r="57" spans="1:10" x14ac:dyDescent="0.25">
      <c r="A57" s="1">
        <f t="shared" si="4"/>
        <v>0</v>
      </c>
      <c r="B57" s="18"/>
      <c r="C57" s="65" t="s">
        <v>71</v>
      </c>
      <c r="D57" s="2" t="s">
        <v>23</v>
      </c>
      <c r="E57" s="66"/>
      <c r="F57" s="2"/>
      <c r="G57" s="2"/>
      <c r="H57" s="2"/>
      <c r="I57" s="4"/>
      <c r="J57" s="4"/>
    </row>
    <row r="58" spans="1:10" x14ac:dyDescent="0.25">
      <c r="A58" s="1">
        <f t="shared" si="4"/>
        <v>0</v>
      </c>
      <c r="B58" s="18"/>
      <c r="C58" s="65" t="s">
        <v>72</v>
      </c>
      <c r="D58" s="2" t="s">
        <v>23</v>
      </c>
      <c r="E58" s="66"/>
      <c r="F58" s="2"/>
      <c r="G58" s="2"/>
      <c r="H58" s="2"/>
      <c r="I58" s="4"/>
      <c r="J58" s="4"/>
    </row>
    <row r="59" spans="1:10" x14ac:dyDescent="0.25">
      <c r="A59" s="1">
        <f t="shared" si="4"/>
        <v>0</v>
      </c>
      <c r="B59" s="18"/>
      <c r="C59" s="65" t="s">
        <v>73</v>
      </c>
      <c r="D59" s="2" t="s">
        <v>23</v>
      </c>
      <c r="E59" s="66"/>
      <c r="F59" s="2"/>
      <c r="G59" s="2"/>
      <c r="H59" s="2"/>
      <c r="I59" s="4"/>
      <c r="J59" s="4"/>
    </row>
    <row r="60" spans="1:10" x14ac:dyDescent="0.25">
      <c r="A60" s="1">
        <f t="shared" si="4"/>
        <v>0</v>
      </c>
      <c r="B60" s="18"/>
      <c r="C60" s="65" t="s">
        <v>49</v>
      </c>
      <c r="D60" s="2" t="s">
        <v>38</v>
      </c>
      <c r="E60" s="66"/>
      <c r="F60" s="2"/>
      <c r="G60" s="2"/>
      <c r="H60" s="2"/>
      <c r="I60" s="4"/>
      <c r="J60" s="4"/>
    </row>
    <row r="61" spans="1:10" x14ac:dyDescent="0.25">
      <c r="A61" s="1">
        <f t="shared" si="4"/>
        <v>0</v>
      </c>
      <c r="B61" s="18"/>
      <c r="C61" s="65" t="s">
        <v>53</v>
      </c>
      <c r="D61" s="2" t="s">
        <v>38</v>
      </c>
      <c r="E61" s="66"/>
      <c r="F61" s="2"/>
      <c r="G61" s="2"/>
      <c r="H61" s="2"/>
      <c r="I61" s="4"/>
      <c r="J61" s="4"/>
    </row>
    <row r="62" spans="1:10" x14ac:dyDescent="0.25">
      <c r="A62" s="1">
        <f t="shared" si="4"/>
        <v>0</v>
      </c>
      <c r="B62" s="18"/>
      <c r="C62" s="65"/>
      <c r="D62" s="60"/>
      <c r="E62" s="66"/>
      <c r="F62" s="2"/>
      <c r="G62" s="2"/>
      <c r="H62" s="2"/>
      <c r="I62" s="4"/>
      <c r="J62" s="4"/>
    </row>
    <row r="63" spans="1:10" ht="15" x14ac:dyDescent="0.25">
      <c r="A63" s="1">
        <f>LEN(B63)</f>
        <v>3</v>
      </c>
      <c r="B63" s="28" t="s">
        <v>29</v>
      </c>
      <c r="C63" s="29" t="str">
        <f>CONCATENATE("TOTAL ",B49," ",C49)</f>
        <v xml:space="preserve">TOTAL 6. MATRICAGE ET PILOTAGE </v>
      </c>
      <c r="D63" s="61"/>
      <c r="E63" s="30"/>
      <c r="F63" s="30"/>
      <c r="G63" s="30"/>
      <c r="H63" s="30"/>
      <c r="I63" s="31"/>
      <c r="J63" s="38">
        <f>SUBTOTAL(109,J55:J62)</f>
        <v>0</v>
      </c>
    </row>
    <row r="64" spans="1:10" x14ac:dyDescent="0.25">
      <c r="A64" s="1">
        <f t="shared" si="4"/>
        <v>0</v>
      </c>
      <c r="B64" s="18"/>
      <c r="C64" s="65"/>
      <c r="D64" s="60"/>
      <c r="E64" s="66"/>
      <c r="F64" s="2"/>
      <c r="G64" s="2"/>
      <c r="H64" s="2"/>
      <c r="I64" s="4"/>
      <c r="J64" s="4"/>
    </row>
    <row r="65" spans="1:10" x14ac:dyDescent="0.25">
      <c r="A65" s="1">
        <f t="shared" si="4"/>
        <v>0</v>
      </c>
      <c r="B65" s="18"/>
      <c r="C65" s="65"/>
      <c r="D65" s="60"/>
      <c r="E65" s="66"/>
      <c r="F65" s="2"/>
      <c r="G65" s="2"/>
      <c r="H65" s="2"/>
      <c r="I65" s="4"/>
      <c r="J65" s="4"/>
    </row>
    <row r="66" spans="1:10" x14ac:dyDescent="0.25">
      <c r="A66" s="1">
        <f t="shared" si="4"/>
        <v>2</v>
      </c>
      <c r="B66" s="18" t="s">
        <v>18</v>
      </c>
      <c r="C66" s="5" t="s">
        <v>6</v>
      </c>
      <c r="D66" s="60"/>
      <c r="E66" s="2"/>
      <c r="F66" s="2"/>
      <c r="G66" s="2"/>
      <c r="H66" s="2"/>
      <c r="I66" s="4"/>
      <c r="J66" s="4"/>
    </row>
    <row r="67" spans="1:10" x14ac:dyDescent="0.25">
      <c r="A67" s="1">
        <f t="shared" si="4"/>
        <v>0</v>
      </c>
      <c r="B67" s="18"/>
      <c r="C67" s="65"/>
      <c r="D67" s="60"/>
      <c r="E67" s="66"/>
      <c r="F67" s="2"/>
      <c r="G67" s="2"/>
      <c r="H67" s="2"/>
      <c r="I67" s="4"/>
      <c r="J67" s="4"/>
    </row>
    <row r="68" spans="1:10" x14ac:dyDescent="0.25">
      <c r="A68" s="1">
        <f t="shared" si="4"/>
        <v>0</v>
      </c>
      <c r="B68" s="18"/>
      <c r="C68" s="65" t="s">
        <v>43</v>
      </c>
      <c r="D68" s="2" t="s">
        <v>38</v>
      </c>
      <c r="E68" s="66"/>
      <c r="F68" s="2"/>
      <c r="G68" s="2"/>
      <c r="H68" s="2"/>
      <c r="I68" s="4"/>
      <c r="J68" s="4"/>
    </row>
    <row r="69" spans="1:10" x14ac:dyDescent="0.25">
      <c r="A69" s="1">
        <f t="shared" si="4"/>
        <v>0</v>
      </c>
      <c r="B69" s="18"/>
      <c r="C69" s="65" t="s">
        <v>74</v>
      </c>
      <c r="D69" s="2" t="s">
        <v>38</v>
      </c>
      <c r="E69" s="66"/>
      <c r="F69" s="2"/>
      <c r="G69" s="2"/>
      <c r="H69" s="2"/>
      <c r="I69" s="4"/>
      <c r="J69" s="4"/>
    </row>
    <row r="70" spans="1:10" x14ac:dyDescent="0.25">
      <c r="A70" s="1">
        <f t="shared" si="4"/>
        <v>0</v>
      </c>
      <c r="B70" s="18"/>
      <c r="C70" s="65" t="s">
        <v>75</v>
      </c>
      <c r="D70" s="2" t="s">
        <v>38</v>
      </c>
      <c r="E70" s="66"/>
      <c r="F70" s="2"/>
      <c r="G70" s="2"/>
      <c r="H70" s="2"/>
      <c r="I70" s="4"/>
      <c r="J70" s="4"/>
    </row>
    <row r="71" spans="1:10" x14ac:dyDescent="0.25">
      <c r="A71" s="1">
        <f t="shared" si="4"/>
        <v>0</v>
      </c>
      <c r="B71" s="18"/>
      <c r="C71" s="65" t="s">
        <v>76</v>
      </c>
      <c r="D71" s="2" t="s">
        <v>23</v>
      </c>
      <c r="E71" s="66"/>
      <c r="F71" s="2"/>
      <c r="G71" s="2"/>
      <c r="H71" s="2"/>
      <c r="I71" s="4"/>
      <c r="J71" s="4"/>
    </row>
    <row r="72" spans="1:10" x14ac:dyDescent="0.25">
      <c r="A72" s="1">
        <f t="shared" si="4"/>
        <v>0</v>
      </c>
      <c r="B72" s="18"/>
      <c r="C72" s="65" t="s">
        <v>77</v>
      </c>
      <c r="D72" s="2" t="s">
        <v>23</v>
      </c>
      <c r="E72" s="66"/>
      <c r="F72" s="2"/>
      <c r="G72" s="2"/>
      <c r="H72" s="2"/>
      <c r="I72" s="4"/>
      <c r="J72" s="4"/>
    </row>
    <row r="73" spans="1:10" x14ac:dyDescent="0.25">
      <c r="A73" s="1">
        <f t="shared" si="4"/>
        <v>0</v>
      </c>
      <c r="B73" s="18"/>
      <c r="C73" s="65" t="s">
        <v>78</v>
      </c>
      <c r="D73" s="2" t="s">
        <v>38</v>
      </c>
      <c r="E73" s="66"/>
      <c r="F73" s="2"/>
      <c r="G73" s="2"/>
      <c r="H73" s="2"/>
      <c r="I73" s="4"/>
      <c r="J73" s="4"/>
    </row>
    <row r="74" spans="1:10" x14ac:dyDescent="0.25">
      <c r="A74" s="1">
        <f t="shared" si="4"/>
        <v>0</v>
      </c>
      <c r="B74" s="18"/>
      <c r="C74" s="65" t="s">
        <v>79</v>
      </c>
      <c r="D74" s="2" t="s">
        <v>38</v>
      </c>
      <c r="E74" s="66"/>
      <c r="F74" s="2"/>
      <c r="G74" s="2"/>
      <c r="H74" s="2"/>
      <c r="I74" s="4"/>
      <c r="J74" s="4"/>
    </row>
    <row r="75" spans="1:10" x14ac:dyDescent="0.25">
      <c r="A75" s="1">
        <f>LEN(B75)</f>
        <v>0</v>
      </c>
      <c r="B75" s="18"/>
      <c r="C75" s="5"/>
      <c r="D75" s="60"/>
      <c r="E75" s="2"/>
      <c r="F75" s="33"/>
      <c r="G75" s="33"/>
      <c r="H75" s="33"/>
      <c r="I75" s="4"/>
      <c r="J75" s="4"/>
    </row>
    <row r="76" spans="1:10" ht="24" customHeight="1" x14ac:dyDescent="0.25">
      <c r="A76" s="32">
        <f>LEN(B76)</f>
        <v>3</v>
      </c>
      <c r="B76" s="55" t="s">
        <v>30</v>
      </c>
      <c r="C76" s="56" t="str">
        <f>CONCATENATE("TOTAL ",B66," ",C66)</f>
        <v>TOTAL 7. TRAVAUX FIN DE CHANTIER</v>
      </c>
      <c r="D76" s="62"/>
      <c r="E76" s="32"/>
      <c r="F76" s="32"/>
      <c r="G76" s="32"/>
      <c r="H76" s="32"/>
      <c r="I76" s="57"/>
      <c r="J76" s="38">
        <f>SUBTOTAL(109,J67:J75)</f>
        <v>0</v>
      </c>
    </row>
    <row r="77" spans="1:10" x14ac:dyDescent="0.25">
      <c r="A77" s="1">
        <f t="shared" ref="A77" si="5">LEN(B77)</f>
        <v>0</v>
      </c>
      <c r="B77" s="18"/>
      <c r="C77" s="5"/>
      <c r="D77" s="60"/>
      <c r="E77" s="2"/>
      <c r="F77" s="2"/>
      <c r="G77" s="2"/>
      <c r="H77" s="2"/>
      <c r="I77" s="4"/>
      <c r="J77" s="4"/>
    </row>
    <row r="78" spans="1:10" x14ac:dyDescent="0.25">
      <c r="A78" s="1">
        <f t="shared" ref="A78:A81" si="6">LEN(B78)</f>
        <v>0</v>
      </c>
      <c r="B78" s="18"/>
      <c r="C78" s="5"/>
      <c r="D78" s="60"/>
      <c r="E78" s="2"/>
      <c r="F78" s="33"/>
      <c r="G78" s="33"/>
      <c r="H78" s="33"/>
      <c r="I78" s="4"/>
      <c r="J78" s="4"/>
    </row>
    <row r="79" spans="1:10" x14ac:dyDescent="0.25">
      <c r="A79" s="26">
        <f t="shared" si="6"/>
        <v>0</v>
      </c>
      <c r="B79" s="22"/>
      <c r="C79" s="27" t="s">
        <v>80</v>
      </c>
      <c r="D79" s="64"/>
      <c r="E79" s="23"/>
      <c r="F79" s="23"/>
      <c r="G79" s="23"/>
      <c r="H79" s="23"/>
      <c r="I79" s="24"/>
      <c r="J79" s="39">
        <f>J76+J63+J47+J37+J27+J18+J10</f>
        <v>0</v>
      </c>
    </row>
    <row r="80" spans="1:10" x14ac:dyDescent="0.25">
      <c r="A80" s="1">
        <f t="shared" si="6"/>
        <v>0</v>
      </c>
      <c r="B80" s="18"/>
      <c r="C80" s="5"/>
      <c r="D80" s="60"/>
      <c r="E80" s="2"/>
      <c r="F80" s="33"/>
      <c r="G80" s="33"/>
      <c r="H80" s="33"/>
      <c r="I80" s="4"/>
      <c r="J80" s="4"/>
    </row>
    <row r="81" spans="1:10" x14ac:dyDescent="0.25">
      <c r="A81" s="54">
        <f t="shared" si="6"/>
        <v>0</v>
      </c>
      <c r="B81" s="49"/>
      <c r="C81" s="50"/>
      <c r="D81" s="63"/>
      <c r="E81" s="51"/>
      <c r="F81" s="52"/>
      <c r="G81" s="52"/>
      <c r="H81" s="52"/>
      <c r="I81" s="53"/>
      <c r="J81" s="53"/>
    </row>
  </sheetData>
  <phoneticPr fontId="14" type="noConversion"/>
  <conditionalFormatting sqref="A2:J81">
    <cfRule type="expression" dxfId="2" priority="122">
      <formula>$A2=4</formula>
    </cfRule>
    <cfRule type="expression" dxfId="1" priority="123">
      <formula>$A2=3</formula>
    </cfRule>
    <cfRule type="expression" dxfId="0" priority="124">
      <formula>$A2=2</formula>
    </cfRule>
  </conditionalFormatting>
  <printOptions horizontalCentered="1"/>
  <pageMargins left="0.59055118110236227" right="0.39370078740157483" top="0.98425196850393704" bottom="0.59055118110236227" header="0.19685039370078741" footer="0.19685039370078741"/>
  <pageSetup paperSize="9" scale="91" fitToHeight="0" orientation="portrait" r:id="rId1"/>
  <headerFooter>
    <oddHeader>&amp;L&amp;G&amp;C&amp;"-,Gras italique"&amp;9PROJET FUSION&amp;R&amp;9Phase : DCE
Date : Janvier 2026</oddHeader>
    <oddFooter>&amp;L&amp;"-,Gras"&amp;9LOT N°06 - AUDIO VIDEO&amp;R&amp;9Page &amp;P / &amp;N</oddFooter>
  </headerFooter>
  <rowBreaks count="1" manualBreakCount="1">
    <brk id="48" min="1" max="9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13E6-6C0B-4F9D-B8EA-503AABCC6302}">
  <dimension ref="A1:F18"/>
  <sheetViews>
    <sheetView tabSelected="1" view="pageBreakPreview" zoomScaleNormal="100" zoomScaleSheetLayoutView="100" workbookViewId="0">
      <selection activeCell="K19" sqref="K19"/>
    </sheetView>
  </sheetViews>
  <sheetFormatPr baseColWidth="10" defaultColWidth="11.5703125" defaultRowHeight="15" x14ac:dyDescent="0.25"/>
  <cols>
    <col min="1" max="1" width="6" style="7" customWidth="1"/>
    <col min="2" max="2" width="45.28515625" style="7" customWidth="1"/>
    <col min="3" max="3" width="28.85546875" style="7" customWidth="1"/>
    <col min="4" max="4" width="12.7109375" style="7" customWidth="1"/>
    <col min="5" max="5" width="13.28515625" style="7" bestFit="1" customWidth="1"/>
    <col min="6" max="16384" width="11.5703125" style="7"/>
  </cols>
  <sheetData>
    <row r="1" spans="1:6" x14ac:dyDescent="0.25">
      <c r="A1" s="101" t="s">
        <v>7</v>
      </c>
      <c r="B1" s="101"/>
      <c r="C1" s="101"/>
      <c r="D1" s="101"/>
    </row>
    <row r="2" spans="1:6" x14ac:dyDescent="0.25">
      <c r="A2" s="101"/>
      <c r="B2" s="101"/>
      <c r="C2" s="101"/>
      <c r="D2" s="101"/>
    </row>
    <row r="3" spans="1:6" x14ac:dyDescent="0.25">
      <c r="A3" s="8"/>
      <c r="B3" s="9"/>
      <c r="C3" s="10"/>
      <c r="D3" s="11"/>
    </row>
    <row r="4" spans="1:6" x14ac:dyDescent="0.25">
      <c r="A4" s="8"/>
      <c r="B4" s="8"/>
      <c r="C4" s="8"/>
      <c r="D4" s="8"/>
    </row>
    <row r="5" spans="1:6" x14ac:dyDescent="0.25">
      <c r="A5" s="8" t="s">
        <v>12</v>
      </c>
      <c r="B5" s="36" t="str">
        <f>VLOOKUP(A5,FUSION!$B$1:$J$82,2,FALSE)</f>
        <v>GÉNÉRALITÉS</v>
      </c>
      <c r="C5" s="11"/>
      <c r="D5" s="6">
        <f>VLOOKUP(E5,FUSION!$B$1:$J$82,9,FALSE)</f>
        <v>0</v>
      </c>
      <c r="E5" s="7" t="s">
        <v>24</v>
      </c>
    </row>
    <row r="6" spans="1:6" x14ac:dyDescent="0.25">
      <c r="A6" s="8" t="s">
        <v>13</v>
      </c>
      <c r="B6" s="36" t="str">
        <f>VLOOKUP(A6,FUSION!$B$1:$J$82,2,FALSE)</f>
        <v>DIFFUSION VIDEO</v>
      </c>
      <c r="C6" s="11"/>
      <c r="D6" s="6" t="s">
        <v>42</v>
      </c>
      <c r="E6" s="7" t="s">
        <v>25</v>
      </c>
    </row>
    <row r="7" spans="1:6" x14ac:dyDescent="0.25">
      <c r="A7" s="8" t="s">
        <v>14</v>
      </c>
      <c r="B7" s="36" t="str">
        <f>VLOOKUP(A7,FUSION!$B$1:$J$82,2,FALSE)</f>
        <v xml:space="preserve">CAPTATION VIDEO </v>
      </c>
      <c r="C7" s="11"/>
      <c r="D7" s="6">
        <f>VLOOKUP(E7,FUSION!$B$1:$J$82,9,FALSE)</f>
        <v>0</v>
      </c>
      <c r="E7" s="7" t="s">
        <v>26</v>
      </c>
    </row>
    <row r="8" spans="1:6" x14ac:dyDescent="0.25">
      <c r="A8" s="8" t="s">
        <v>15</v>
      </c>
      <c r="B8" s="36" t="str">
        <f>VLOOKUP(A8,FUSION!$B$1:$J$82,2,FALSE)</f>
        <v>DIFFUSION AUDIO</v>
      </c>
      <c r="C8" s="11"/>
      <c r="D8" s="6">
        <f>VLOOKUP(E8,FUSION!$B$1:$J$82,9,FALSE)</f>
        <v>0</v>
      </c>
      <c r="E8" s="7" t="s">
        <v>27</v>
      </c>
    </row>
    <row r="9" spans="1:6" x14ac:dyDescent="0.25">
      <c r="A9" s="8" t="s">
        <v>16</v>
      </c>
      <c r="B9" s="36" t="str">
        <f>VLOOKUP(A9,FUSION!$B$1:$J$82,2,FALSE)</f>
        <v>CAPTATION AUDIO</v>
      </c>
      <c r="C9" s="11"/>
      <c r="D9" s="6">
        <f>VLOOKUP(E9,FUSION!$B$1:$J$82,9,FALSE)</f>
        <v>0</v>
      </c>
      <c r="E9" s="7" t="s">
        <v>28</v>
      </c>
    </row>
    <row r="10" spans="1:6" x14ac:dyDescent="0.25">
      <c r="A10" s="8" t="s">
        <v>17</v>
      </c>
      <c r="B10" s="36" t="str">
        <f>VLOOKUP(A10,FUSION!$B$1:$J$82,2,FALSE)</f>
        <v xml:space="preserve">MATRICAGE ET PILOTAGE </v>
      </c>
      <c r="C10" s="11"/>
      <c r="D10" s="6">
        <f>VLOOKUP(E10,FUSION!$B$1:$J$82,9,FALSE)</f>
        <v>0</v>
      </c>
      <c r="E10" s="7" t="s">
        <v>29</v>
      </c>
    </row>
    <row r="11" spans="1:6" x14ac:dyDescent="0.25">
      <c r="A11" s="8" t="s">
        <v>18</v>
      </c>
      <c r="B11" s="36" t="str">
        <f>FUSION!C66</f>
        <v>TRAVAUX FIN DE CHANTIER</v>
      </c>
      <c r="C11" s="11"/>
      <c r="D11" s="6">
        <f>FUSION!J76</f>
        <v>0</v>
      </c>
      <c r="E11" s="7" t="s">
        <v>44</v>
      </c>
    </row>
    <row r="12" spans="1:6" x14ac:dyDescent="0.25">
      <c r="A12" s="8"/>
      <c r="B12" s="36"/>
      <c r="C12" s="11"/>
      <c r="D12" s="6"/>
    </row>
    <row r="13" spans="1:6" x14ac:dyDescent="0.25">
      <c r="A13" s="8"/>
      <c r="B13" s="9"/>
      <c r="C13" s="11"/>
      <c r="D13" s="12"/>
      <c r="E13" s="46"/>
      <c r="F13" s="46"/>
    </row>
    <row r="14" spans="1:6" x14ac:dyDescent="0.25">
      <c r="A14" s="8"/>
      <c r="B14" s="102" t="s">
        <v>9</v>
      </c>
      <c r="C14" s="102"/>
      <c r="D14" s="13">
        <f>SUM(D5:D13)</f>
        <v>0</v>
      </c>
      <c r="E14" s="47"/>
      <c r="F14" s="48"/>
    </row>
    <row r="15" spans="1:6" x14ac:dyDescent="0.25">
      <c r="A15" s="8"/>
      <c r="B15" s="37"/>
      <c r="C15" s="37" t="s">
        <v>10</v>
      </c>
      <c r="D15" s="13">
        <f>D14*0.2</f>
        <v>0</v>
      </c>
    </row>
    <row r="16" spans="1:6" x14ac:dyDescent="0.25">
      <c r="A16" s="8"/>
      <c r="B16" s="102" t="s">
        <v>11</v>
      </c>
      <c r="C16" s="102"/>
      <c r="D16" s="13">
        <f>D15+D14</f>
        <v>0</v>
      </c>
    </row>
    <row r="17" spans="1:4" x14ac:dyDescent="0.25">
      <c r="A17" s="8"/>
      <c r="B17" s="37"/>
      <c r="C17" s="37"/>
      <c r="D17" s="13"/>
    </row>
    <row r="18" spans="1:4" x14ac:dyDescent="0.25">
      <c r="A18" s="14"/>
      <c r="B18" s="15"/>
      <c r="C18" s="16"/>
      <c r="D18" s="17"/>
    </row>
  </sheetData>
  <mergeCells count="3">
    <mergeCell ref="A1:D2"/>
    <mergeCell ref="B14:C14"/>
    <mergeCell ref="B16:C16"/>
  </mergeCells>
  <printOptions horizontalCentered="1"/>
  <pageMargins left="0.59055118110236227" right="0.39370078740157483" top="0.98425196850393704" bottom="0.59055118110236227" header="0.19685039370078741" footer="0.19685039370078741"/>
  <pageSetup paperSize="9" scale="86" orientation="portrait" r:id="rId1"/>
  <headerFooter>
    <oddHeader>&amp;L&amp;G&amp;C&amp;9PROJET FUSION&amp;R&amp;9Phase : DCE
Date : Janvier 2026</oddHeader>
    <oddFooter>&amp;L&amp;"-,Gras"&amp;9LOT N°06 - AUDIO VIDEO&amp;R&amp;9Page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PG</vt:lpstr>
      <vt:lpstr>FUSION</vt:lpstr>
      <vt:lpstr>RGF</vt:lpstr>
      <vt:lpstr>PG!_Hlk62735756</vt:lpstr>
      <vt:lpstr>PG!_Hlk92095484</vt:lpstr>
      <vt:lpstr>FUSION!Impression_des_titres</vt:lpstr>
      <vt:lpstr>FUSION!Print_Area</vt:lpstr>
      <vt:lpstr>RGF!Print_Area</vt:lpstr>
      <vt:lpstr>FUSION!Print_Titles</vt:lpstr>
      <vt:lpstr>RGF!Print_Titles</vt:lpstr>
      <vt:lpstr>FUSION!Zone_d_impression</vt:lpstr>
      <vt:lpstr>PG!Zone_d_impression</vt:lpstr>
      <vt:lpstr>RGF!Zone_d_impression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PELTIER</dc:creator>
  <cp:lastModifiedBy>GASSER Marine</cp:lastModifiedBy>
  <cp:lastPrinted>2025-09-09T13:44:46Z</cp:lastPrinted>
  <dcterms:created xsi:type="dcterms:W3CDTF">2022-04-25T12:02:36Z</dcterms:created>
  <dcterms:modified xsi:type="dcterms:W3CDTF">2026-01-30T08:48:02Z</dcterms:modified>
</cp:coreProperties>
</file>